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D INSAE\Desktop\"/>
    </mc:Choice>
  </mc:AlternateContent>
  <bookViews>
    <workbookView xWindow="0" yWindow="0" windowWidth="24000" windowHeight="9135"/>
  </bookViews>
  <sheets>
    <sheet name="BUDGET ECOLE ALI INTEGREE_" sheetId="1" r:id="rId1"/>
  </sheets>
  <definedNames>
    <definedName name="_xlnm.Print_Titles" localSheetId="0">'BUDGET ECOLE ALI INTEGREE_'!$3:$3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6" i="1"/>
  <c r="B44" i="1" l="1"/>
  <c r="G33" i="1" l="1"/>
  <c r="B39" i="1" l="1"/>
  <c r="B41" i="1" s="1"/>
  <c r="G34" i="1"/>
  <c r="G29" i="1"/>
  <c r="G28" i="1"/>
  <c r="G27" i="1"/>
  <c r="F24" i="1"/>
  <c r="G24" i="1" s="1"/>
  <c r="G26" i="1"/>
  <c r="G21" i="1"/>
  <c r="G19" i="1"/>
  <c r="G17" i="1"/>
  <c r="G25" i="1"/>
  <c r="B13" i="1"/>
  <c r="B11" i="1"/>
  <c r="B42" i="1" l="1"/>
  <c r="G39" i="1"/>
  <c r="B15" i="1"/>
  <c r="B43" i="1" l="1"/>
  <c r="B40" i="1"/>
  <c r="G15" i="1" l="1"/>
  <c r="G49" i="1" l="1"/>
  <c r="G48" i="1"/>
  <c r="G47" i="1"/>
  <c r="G46" i="1"/>
  <c r="G44" i="1"/>
  <c r="G43" i="1"/>
  <c r="G42" i="1"/>
  <c r="G41" i="1"/>
  <c r="G40" i="1"/>
  <c r="G37" i="1"/>
  <c r="G31" i="1" s="1"/>
  <c r="G32" i="1"/>
  <c r="G30" i="1"/>
  <c r="G23" i="1"/>
  <c r="G22" i="1"/>
  <c r="G20" i="1"/>
  <c r="G18" i="1"/>
  <c r="G13" i="1"/>
  <c r="G12" i="1"/>
  <c r="G11" i="1"/>
  <c r="G10" i="1"/>
  <c r="G8" i="1"/>
  <c r="G7" i="1"/>
  <c r="G5" i="1"/>
  <c r="G16" i="1" l="1"/>
  <c r="G45" i="1"/>
  <c r="G4" i="1"/>
  <c r="G9" i="1"/>
  <c r="G38" i="1"/>
  <c r="G6" i="1"/>
  <c r="G14" i="1" l="1"/>
  <c r="G51" i="1" s="1"/>
  <c r="G53" i="1" l="1"/>
</calcChain>
</file>

<file path=xl/sharedStrings.xml><?xml version="1.0" encoding="utf-8"?>
<sst xmlns="http://schemas.openxmlformats.org/spreadsheetml/2006/main" count="132" uniqueCount="68">
  <si>
    <t>Item</t>
  </si>
  <si>
    <t>Unités</t>
  </si>
  <si>
    <t>Quantite</t>
  </si>
  <si>
    <t>Coût unitaire (F. CFA)</t>
  </si>
  <si>
    <t>Coût total (F.CFA)</t>
  </si>
  <si>
    <t>0) Coordination des travaux</t>
  </si>
  <si>
    <t>pers.</t>
  </si>
  <si>
    <t>jours</t>
  </si>
  <si>
    <t>1) phase préparatoire</t>
  </si>
  <si>
    <t xml:space="preserve">2) Formation des enquêteurs </t>
  </si>
  <si>
    <t>Agents de terrain</t>
  </si>
  <si>
    <t>frais de déplacement des agents pendant la formation</t>
  </si>
  <si>
    <t>Eau minérale</t>
  </si>
  <si>
    <t>3) Collecte des données (prise en charge agents)</t>
  </si>
  <si>
    <t>Frais de subsistance des agents enquêteurs</t>
  </si>
  <si>
    <t>Frais de déplacement des agents du lieu de formation à la zone de travail (aller-retour)</t>
  </si>
  <si>
    <t>4) Supervision</t>
  </si>
  <si>
    <t>Frais de mission des superviseurs</t>
  </si>
  <si>
    <t>Location de véhicules pour la supervision</t>
  </si>
  <si>
    <t>Véh</t>
  </si>
  <si>
    <t>Dotation en carburant pour les véhicules loués pour la supervision</t>
  </si>
  <si>
    <t>5) Kit enquêteur, impression des documents &amp; Frais de Communication</t>
  </si>
  <si>
    <t>Achat de pile pour les GPS</t>
  </si>
  <si>
    <t>GPS</t>
  </si>
  <si>
    <t>paquet de 4</t>
  </si>
  <si>
    <t>docs</t>
  </si>
  <si>
    <t>quest et manuel</t>
  </si>
  <si>
    <t>quest</t>
  </si>
  <si>
    <t>forfait</t>
  </si>
  <si>
    <t>Location de netbooks pour la collecte</t>
  </si>
  <si>
    <t>netbook</t>
  </si>
  <si>
    <t>6) Traitement et analyse des données</t>
  </si>
  <si>
    <t>pers</t>
  </si>
  <si>
    <t>Compilation, appurement de la base</t>
  </si>
  <si>
    <t>Tabulation</t>
  </si>
  <si>
    <t>Frais de subsistanace des analystes</t>
  </si>
  <si>
    <t>TOTAL 1</t>
  </si>
  <si>
    <t>Frais institutionnels</t>
  </si>
  <si>
    <t>TOTAL</t>
  </si>
  <si>
    <t>Perdiems formateur</t>
  </si>
  <si>
    <t>forfais</t>
  </si>
  <si>
    <t>Coordination technique et administrative</t>
  </si>
  <si>
    <t>Alibori</t>
  </si>
  <si>
    <t>Atacora</t>
  </si>
  <si>
    <t>Mono</t>
  </si>
  <si>
    <t>Ouémé</t>
  </si>
  <si>
    <t>Borgou</t>
  </si>
  <si>
    <t>Donga</t>
  </si>
  <si>
    <t>Couffo</t>
  </si>
  <si>
    <t>Plateau</t>
  </si>
  <si>
    <t>Zou</t>
  </si>
  <si>
    <t>Ouémé (Aguegues)</t>
  </si>
  <si>
    <t>Atlantique (So-ava)</t>
  </si>
  <si>
    <t>Frais de déplacement des agents enquêteurs sur le terrain (zone lacustre)</t>
  </si>
  <si>
    <t>Frais de déplacement des agents enquêteurs sur le terrain (zone nord)</t>
  </si>
  <si>
    <t>Frais de déplacement des agents enquêteurs sur le terrain (zone sud)</t>
  </si>
  <si>
    <t>Location de barques So-ava et Aguegues</t>
  </si>
  <si>
    <t>Barque</t>
  </si>
  <si>
    <t xml:space="preserve"> Kit de formation et de collecte (Bic et cahier)</t>
  </si>
  <si>
    <t>Impression questionnaires</t>
  </si>
  <si>
    <t>Impression manuels</t>
  </si>
  <si>
    <t>Frais de communication des agents et superviseurs</t>
  </si>
  <si>
    <t>ETUDE DE BASE ALIMENTATION SCOLAIRE INTEGREE (2017)</t>
  </si>
  <si>
    <t xml:space="preserve">Mise à jour de documents methodologiques </t>
  </si>
  <si>
    <t>Actualisation des outils de collecte et du manuel</t>
  </si>
  <si>
    <t>Mise à jour du masque de saisie</t>
  </si>
  <si>
    <t>Frais de mission supervision OGPAM</t>
  </si>
  <si>
    <t>Frais de mission chauffeur supervision OGPAM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</si>
</sst>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\ _€"/>
    <numFmt numFmtId="165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 Black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165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left" vertical="center" wrapText="1" indent="2"/>
    </xf>
    <xf numFmtId="44" fontId="6" fillId="0" borderId="1" xfId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BreakPreview" zoomScaleNormal="70" zoomScaleSheetLayoutView="100" workbookViewId="0">
      <selection activeCell="B38" sqref="B38"/>
    </sheetView>
  </sheetViews>
  <sheetFormatPr baseColWidth="10" defaultRowHeight="12.75" x14ac:dyDescent="0.2"/>
  <cols>
    <col min="1" max="1" width="56.140625" style="1" customWidth="1"/>
    <col min="2" max="2" width="8.5703125" style="2" customWidth="1"/>
    <col min="3" max="3" width="8.42578125" style="3" customWidth="1"/>
    <col min="4" max="4" width="8.140625" style="3" customWidth="1"/>
    <col min="5" max="5" width="8.85546875" style="3" customWidth="1"/>
    <col min="6" max="6" width="11.5703125" style="3" customWidth="1"/>
    <col min="7" max="7" width="13.5703125" style="3" customWidth="1"/>
    <col min="8" max="16384" width="11.42578125" style="3"/>
  </cols>
  <sheetData>
    <row r="1" spans="1:7" ht="15" x14ac:dyDescent="0.2">
      <c r="F1" s="24"/>
      <c r="G1" s="25"/>
    </row>
    <row r="2" spans="1:7" ht="19.5" x14ac:dyDescent="0.2">
      <c r="A2" s="26" t="s">
        <v>62</v>
      </c>
      <c r="B2" s="26"/>
      <c r="C2" s="26"/>
      <c r="D2" s="26"/>
      <c r="E2" s="26"/>
      <c r="F2" s="26"/>
      <c r="G2" s="26"/>
    </row>
    <row r="3" spans="1:7" ht="47.25" x14ac:dyDescent="0.2">
      <c r="A3" s="4" t="s">
        <v>0</v>
      </c>
      <c r="B3" s="5" t="s">
        <v>1</v>
      </c>
      <c r="C3" s="5" t="s">
        <v>1</v>
      </c>
      <c r="D3" s="5" t="s">
        <v>2</v>
      </c>
      <c r="E3" s="5" t="s">
        <v>1</v>
      </c>
      <c r="F3" s="5" t="s">
        <v>3</v>
      </c>
      <c r="G3" s="5" t="s">
        <v>4</v>
      </c>
    </row>
    <row r="4" spans="1:7" ht="15.75" x14ac:dyDescent="0.2">
      <c r="A4" s="4" t="s">
        <v>5</v>
      </c>
      <c r="B4" s="5"/>
      <c r="C4" s="5"/>
      <c r="D4" s="5"/>
      <c r="E4" s="5"/>
      <c r="F4" s="5"/>
      <c r="G4" s="6">
        <f>G5</f>
        <v>210000</v>
      </c>
    </row>
    <row r="5" spans="1:7" ht="15" x14ac:dyDescent="0.2">
      <c r="A5" s="7" t="s">
        <v>41</v>
      </c>
      <c r="B5" s="8">
        <v>1</v>
      </c>
      <c r="C5" s="9" t="s">
        <v>6</v>
      </c>
      <c r="D5" s="9">
        <v>7</v>
      </c>
      <c r="E5" s="9" t="s">
        <v>7</v>
      </c>
      <c r="F5" s="10">
        <v>30000</v>
      </c>
      <c r="G5" s="10">
        <f>B5*D5*F5</f>
        <v>210000</v>
      </c>
    </row>
    <row r="6" spans="1:7" ht="15.75" x14ac:dyDescent="0.2">
      <c r="A6" s="4" t="s">
        <v>8</v>
      </c>
      <c r="B6" s="5"/>
      <c r="C6" s="5"/>
      <c r="D6" s="5"/>
      <c r="E6" s="5"/>
      <c r="F6" s="5"/>
      <c r="G6" s="6">
        <f>SUM(G7:G8)</f>
        <v>480000</v>
      </c>
    </row>
    <row r="7" spans="1:7" ht="15" x14ac:dyDescent="0.2">
      <c r="A7" s="7" t="s">
        <v>63</v>
      </c>
      <c r="B7" s="8">
        <v>2</v>
      </c>
      <c r="C7" s="9" t="s">
        <v>6</v>
      </c>
      <c r="D7" s="9">
        <v>5</v>
      </c>
      <c r="E7" s="9" t="s">
        <v>7</v>
      </c>
      <c r="F7" s="10">
        <v>20000</v>
      </c>
      <c r="G7" s="10">
        <f>B7*D7*F7</f>
        <v>200000</v>
      </c>
    </row>
    <row r="8" spans="1:7" ht="15" x14ac:dyDescent="0.2">
      <c r="A8" s="7" t="s">
        <v>64</v>
      </c>
      <c r="B8" s="8">
        <v>2</v>
      </c>
      <c r="C8" s="11" t="s">
        <v>6</v>
      </c>
      <c r="D8" s="11">
        <v>7</v>
      </c>
      <c r="E8" s="11" t="s">
        <v>7</v>
      </c>
      <c r="F8" s="10">
        <v>20000</v>
      </c>
      <c r="G8" s="10">
        <f>B8*D8*F8</f>
        <v>280000</v>
      </c>
    </row>
    <row r="9" spans="1:7" ht="15.75" x14ac:dyDescent="0.2">
      <c r="A9" s="12" t="s">
        <v>9</v>
      </c>
      <c r="B9" s="13"/>
      <c r="C9" s="13"/>
      <c r="D9" s="13"/>
      <c r="E9" s="13"/>
      <c r="F9" s="13"/>
      <c r="G9" s="6">
        <f>SUM(G10:G13)</f>
        <v>1074600</v>
      </c>
    </row>
    <row r="10" spans="1:7" ht="15" x14ac:dyDescent="0.2">
      <c r="A10" s="7" t="s">
        <v>10</v>
      </c>
      <c r="B10" s="8">
        <v>39</v>
      </c>
      <c r="C10" s="9" t="s">
        <v>6</v>
      </c>
      <c r="D10" s="9">
        <v>3</v>
      </c>
      <c r="E10" s="9" t="s">
        <v>7</v>
      </c>
      <c r="F10" s="10">
        <v>5000</v>
      </c>
      <c r="G10" s="10">
        <f>B10*D10*F10</f>
        <v>585000</v>
      </c>
    </row>
    <row r="11" spans="1:7" ht="30" x14ac:dyDescent="0.2">
      <c r="A11" s="7" t="s">
        <v>11</v>
      </c>
      <c r="B11" s="8">
        <f>B10</f>
        <v>39</v>
      </c>
      <c r="C11" s="9" t="s">
        <v>6</v>
      </c>
      <c r="D11" s="9">
        <v>3</v>
      </c>
      <c r="E11" s="9" t="s">
        <v>7</v>
      </c>
      <c r="F11" s="10">
        <v>2000</v>
      </c>
      <c r="G11" s="10">
        <f>B11*D11*F11</f>
        <v>234000</v>
      </c>
    </row>
    <row r="12" spans="1:7" ht="15" x14ac:dyDescent="0.2">
      <c r="A12" s="7" t="s">
        <v>39</v>
      </c>
      <c r="B12" s="8">
        <v>3</v>
      </c>
      <c r="C12" s="9" t="s">
        <v>6</v>
      </c>
      <c r="D12" s="9">
        <v>3</v>
      </c>
      <c r="E12" s="9" t="s">
        <v>7</v>
      </c>
      <c r="F12" s="10">
        <v>20000</v>
      </c>
      <c r="G12" s="10">
        <f>B12*D12*F12</f>
        <v>180000</v>
      </c>
    </row>
    <row r="13" spans="1:7" ht="15" x14ac:dyDescent="0.2">
      <c r="A13" s="7" t="s">
        <v>12</v>
      </c>
      <c r="B13" s="8">
        <f>B10+B12</f>
        <v>42</v>
      </c>
      <c r="C13" s="9" t="s">
        <v>6</v>
      </c>
      <c r="D13" s="9">
        <v>3</v>
      </c>
      <c r="E13" s="9" t="s">
        <v>7</v>
      </c>
      <c r="F13" s="10">
        <v>600</v>
      </c>
      <c r="G13" s="10">
        <f>B13*D13*F13</f>
        <v>75600</v>
      </c>
    </row>
    <row r="14" spans="1:7" ht="15.75" x14ac:dyDescent="0.2">
      <c r="A14" s="4" t="s">
        <v>13</v>
      </c>
      <c r="B14" s="8"/>
      <c r="C14" s="9"/>
      <c r="D14" s="9"/>
      <c r="E14" s="9"/>
      <c r="F14" s="10"/>
      <c r="G14" s="6">
        <f>SUM(G15:G30)</f>
        <v>5809500</v>
      </c>
    </row>
    <row r="15" spans="1:7" ht="15" x14ac:dyDescent="0.2">
      <c r="A15" s="7" t="s">
        <v>14</v>
      </c>
      <c r="B15" s="8">
        <f>+B10</f>
        <v>39</v>
      </c>
      <c r="C15" s="8" t="s">
        <v>6</v>
      </c>
      <c r="D15" s="8">
        <v>1</v>
      </c>
      <c r="E15" s="8" t="s">
        <v>28</v>
      </c>
      <c r="F15" s="10">
        <v>75000</v>
      </c>
      <c r="G15" s="10">
        <f>B15*D15*F15</f>
        <v>2925000</v>
      </c>
    </row>
    <row r="16" spans="1:7" ht="30" x14ac:dyDescent="0.2">
      <c r="A16" s="14" t="s">
        <v>15</v>
      </c>
      <c r="B16" s="8"/>
      <c r="C16" s="13"/>
      <c r="D16" s="9"/>
      <c r="E16" s="9"/>
      <c r="F16" s="10"/>
      <c r="G16" s="10">
        <f>+SUM(G17:G27)</f>
        <v>1176000</v>
      </c>
    </row>
    <row r="17" spans="1:7" ht="15" x14ac:dyDescent="0.2">
      <c r="A17" s="15" t="s">
        <v>42</v>
      </c>
      <c r="B17" s="9">
        <v>6</v>
      </c>
      <c r="C17" s="9" t="s">
        <v>6</v>
      </c>
      <c r="D17" s="9">
        <v>2</v>
      </c>
      <c r="E17" s="9" t="s">
        <v>7</v>
      </c>
      <c r="F17" s="10">
        <v>24000</v>
      </c>
      <c r="G17" s="10">
        <f t="shared" ref="G17:G26" si="0">B17*D17*F17</f>
        <v>288000</v>
      </c>
    </row>
    <row r="18" spans="1:7" ht="15" x14ac:dyDescent="0.2">
      <c r="A18" s="15" t="s">
        <v>46</v>
      </c>
      <c r="B18" s="9">
        <v>5</v>
      </c>
      <c r="C18" s="9" t="s">
        <v>6</v>
      </c>
      <c r="D18" s="9">
        <v>2</v>
      </c>
      <c r="E18" s="9" t="s">
        <v>7</v>
      </c>
      <c r="F18" s="10">
        <v>20000</v>
      </c>
      <c r="G18" s="10">
        <f>B18*D18*F18</f>
        <v>200000</v>
      </c>
    </row>
    <row r="19" spans="1:7" ht="15" x14ac:dyDescent="0.2">
      <c r="A19" s="15" t="s">
        <v>43</v>
      </c>
      <c r="B19" s="9">
        <v>5</v>
      </c>
      <c r="C19" s="9" t="s">
        <v>6</v>
      </c>
      <c r="D19" s="9">
        <v>2</v>
      </c>
      <c r="E19" s="9" t="s">
        <v>7</v>
      </c>
      <c r="F19" s="10">
        <v>25000</v>
      </c>
      <c r="G19" s="10">
        <f t="shared" si="0"/>
        <v>250000</v>
      </c>
    </row>
    <row r="20" spans="1:7" ht="15" x14ac:dyDescent="0.2">
      <c r="A20" s="15" t="s">
        <v>47</v>
      </c>
      <c r="B20" s="9">
        <v>2</v>
      </c>
      <c r="C20" s="9" t="s">
        <v>6</v>
      </c>
      <c r="D20" s="9">
        <v>2</v>
      </c>
      <c r="E20" s="9" t="s">
        <v>7</v>
      </c>
      <c r="F20" s="10">
        <v>22000</v>
      </c>
      <c r="G20" s="10">
        <f>B20*D20*F20</f>
        <v>88000</v>
      </c>
    </row>
    <row r="21" spans="1:7" ht="15" x14ac:dyDescent="0.2">
      <c r="A21" s="15" t="s">
        <v>44</v>
      </c>
      <c r="B21" s="9">
        <v>4</v>
      </c>
      <c r="C21" s="9" t="s">
        <v>6</v>
      </c>
      <c r="D21" s="9">
        <v>2</v>
      </c>
      <c r="E21" s="9" t="s">
        <v>7</v>
      </c>
      <c r="F21" s="10">
        <v>8000</v>
      </c>
      <c r="G21" s="10">
        <f t="shared" si="0"/>
        <v>64000</v>
      </c>
    </row>
    <row r="22" spans="1:7" ht="15" x14ac:dyDescent="0.2">
      <c r="A22" s="15" t="s">
        <v>48</v>
      </c>
      <c r="B22" s="9">
        <v>7</v>
      </c>
      <c r="C22" s="9" t="s">
        <v>6</v>
      </c>
      <c r="D22" s="9">
        <v>2</v>
      </c>
      <c r="E22" s="9" t="s">
        <v>7</v>
      </c>
      <c r="F22" s="10">
        <v>10000</v>
      </c>
      <c r="G22" s="10">
        <f>B22*D22*F22</f>
        <v>140000</v>
      </c>
    </row>
    <row r="23" spans="1:7" ht="15" x14ac:dyDescent="0.2">
      <c r="A23" s="15" t="s">
        <v>45</v>
      </c>
      <c r="B23" s="9">
        <v>2</v>
      </c>
      <c r="C23" s="9" t="s">
        <v>6</v>
      </c>
      <c r="D23" s="9">
        <v>2</v>
      </c>
      <c r="E23" s="9" t="s">
        <v>7</v>
      </c>
      <c r="F23" s="10">
        <v>5000</v>
      </c>
      <c r="G23" s="10">
        <f>B23*D23*F23</f>
        <v>20000</v>
      </c>
    </row>
    <row r="24" spans="1:7" ht="15" x14ac:dyDescent="0.2">
      <c r="A24" s="15" t="s">
        <v>51</v>
      </c>
      <c r="B24" s="9">
        <v>1</v>
      </c>
      <c r="C24" s="9" t="s">
        <v>6</v>
      </c>
      <c r="D24" s="9">
        <v>2</v>
      </c>
      <c r="E24" s="9" t="s">
        <v>7</v>
      </c>
      <c r="F24" s="10">
        <f>2500+2500</f>
        <v>5000</v>
      </c>
      <c r="G24" s="10">
        <f>B24*D24*F24</f>
        <v>10000</v>
      </c>
    </row>
    <row r="25" spans="1:7" s="23" customFormat="1" ht="15" x14ac:dyDescent="0.2">
      <c r="A25" s="21" t="s">
        <v>49</v>
      </c>
      <c r="B25" s="9">
        <v>2</v>
      </c>
      <c r="C25" s="22" t="s">
        <v>6</v>
      </c>
      <c r="D25" s="9">
        <v>2</v>
      </c>
      <c r="E25" s="22" t="s">
        <v>7</v>
      </c>
      <c r="F25" s="10">
        <v>5000</v>
      </c>
      <c r="G25" s="10">
        <f t="shared" ref="G25" si="1">B25*D25*F25</f>
        <v>20000</v>
      </c>
    </row>
    <row r="26" spans="1:7" ht="15" x14ac:dyDescent="0.2">
      <c r="A26" s="15" t="s">
        <v>52</v>
      </c>
      <c r="B26" s="9">
        <v>1</v>
      </c>
      <c r="C26" s="9" t="s">
        <v>6</v>
      </c>
      <c r="D26" s="9">
        <v>2</v>
      </c>
      <c r="E26" s="9" t="s">
        <v>7</v>
      </c>
      <c r="F26" s="10">
        <v>8000</v>
      </c>
      <c r="G26" s="10">
        <f t="shared" si="0"/>
        <v>16000</v>
      </c>
    </row>
    <row r="27" spans="1:7" s="23" customFormat="1" ht="15" x14ac:dyDescent="0.2">
      <c r="A27" s="21" t="s">
        <v>50</v>
      </c>
      <c r="B27" s="9">
        <v>4</v>
      </c>
      <c r="C27" s="22" t="s">
        <v>6</v>
      </c>
      <c r="D27" s="9">
        <v>2</v>
      </c>
      <c r="E27" s="22" t="s">
        <v>7</v>
      </c>
      <c r="F27" s="10">
        <v>10000</v>
      </c>
      <c r="G27" s="10">
        <f>B27*D27*F27</f>
        <v>80000</v>
      </c>
    </row>
    <row r="28" spans="1:7" s="23" customFormat="1" ht="30" x14ac:dyDescent="0.2">
      <c r="A28" s="7" t="s">
        <v>53</v>
      </c>
      <c r="B28" s="8">
        <v>2</v>
      </c>
      <c r="C28" s="9" t="s">
        <v>6</v>
      </c>
      <c r="D28" s="9">
        <v>5</v>
      </c>
      <c r="E28" s="9" t="s">
        <v>7</v>
      </c>
      <c r="F28" s="10">
        <v>2500</v>
      </c>
      <c r="G28" s="10">
        <f t="shared" ref="G28:G29" si="2">B28*D28*F28</f>
        <v>25000</v>
      </c>
    </row>
    <row r="29" spans="1:7" ht="30" x14ac:dyDescent="0.2">
      <c r="A29" s="7" t="s">
        <v>54</v>
      </c>
      <c r="B29" s="8">
        <v>18</v>
      </c>
      <c r="C29" s="9" t="s">
        <v>6</v>
      </c>
      <c r="D29" s="9">
        <v>5</v>
      </c>
      <c r="E29" s="9" t="s">
        <v>7</v>
      </c>
      <c r="F29" s="10">
        <v>3000</v>
      </c>
      <c r="G29" s="10">
        <f t="shared" si="2"/>
        <v>270000</v>
      </c>
    </row>
    <row r="30" spans="1:7" ht="30" x14ac:dyDescent="0.2">
      <c r="A30" s="7" t="s">
        <v>55</v>
      </c>
      <c r="B30" s="8">
        <v>19</v>
      </c>
      <c r="C30" s="9" t="s">
        <v>6</v>
      </c>
      <c r="D30" s="9">
        <v>5</v>
      </c>
      <c r="E30" s="9" t="s">
        <v>7</v>
      </c>
      <c r="F30" s="10">
        <v>2500</v>
      </c>
      <c r="G30" s="10">
        <f t="shared" ref="G30" si="3">B30*D30*F30</f>
        <v>237500</v>
      </c>
    </row>
    <row r="31" spans="1:7" ht="15.75" x14ac:dyDescent="0.2">
      <c r="A31" s="4" t="s">
        <v>16</v>
      </c>
      <c r="B31" s="8"/>
      <c r="C31" s="9"/>
      <c r="D31" s="9"/>
      <c r="E31" s="9"/>
      <c r="F31" s="10"/>
      <c r="G31" s="6">
        <f>SUM(G32:G37)</f>
        <v>5054000</v>
      </c>
    </row>
    <row r="32" spans="1:7" ht="15" x14ac:dyDescent="0.2">
      <c r="A32" s="7" t="s">
        <v>17</v>
      </c>
      <c r="B32" s="8">
        <v>6</v>
      </c>
      <c r="C32" s="9" t="s">
        <v>6</v>
      </c>
      <c r="D32" s="9">
        <v>6</v>
      </c>
      <c r="E32" s="9" t="s">
        <v>7</v>
      </c>
      <c r="F32" s="10">
        <v>30000</v>
      </c>
      <c r="G32" s="10">
        <f t="shared" ref="G32:G37" si="4">B32*D32*F32</f>
        <v>1080000</v>
      </c>
    </row>
    <row r="33" spans="1:7" ht="15" x14ac:dyDescent="0.2">
      <c r="A33" s="7" t="s">
        <v>18</v>
      </c>
      <c r="B33" s="8">
        <v>6</v>
      </c>
      <c r="C33" s="9" t="s">
        <v>19</v>
      </c>
      <c r="D33" s="9">
        <v>6</v>
      </c>
      <c r="E33" s="9" t="s">
        <v>7</v>
      </c>
      <c r="F33" s="10">
        <v>64000</v>
      </c>
      <c r="G33" s="10">
        <f>B33*D33*F33</f>
        <v>2304000</v>
      </c>
    </row>
    <row r="34" spans="1:7" ht="15" x14ac:dyDescent="0.2">
      <c r="A34" s="7" t="s">
        <v>56</v>
      </c>
      <c r="B34" s="8">
        <v>2</v>
      </c>
      <c r="C34" s="9" t="s">
        <v>57</v>
      </c>
      <c r="D34" s="9">
        <v>1</v>
      </c>
      <c r="E34" s="9" t="s">
        <v>7</v>
      </c>
      <c r="F34" s="10">
        <v>25000</v>
      </c>
      <c r="G34" s="10">
        <f t="shared" si="4"/>
        <v>50000</v>
      </c>
    </row>
    <row r="35" spans="1:7" ht="15" x14ac:dyDescent="0.2">
      <c r="A35" s="7" t="s">
        <v>66</v>
      </c>
      <c r="B35" s="8">
        <v>1</v>
      </c>
      <c r="C35" s="9" t="s">
        <v>6</v>
      </c>
      <c r="D35" s="9">
        <v>6</v>
      </c>
      <c r="E35" s="9" t="s">
        <v>7</v>
      </c>
      <c r="F35" s="10">
        <v>30000</v>
      </c>
      <c r="G35" s="10">
        <f t="shared" si="4"/>
        <v>180000</v>
      </c>
    </row>
    <row r="36" spans="1:7" ht="15" x14ac:dyDescent="0.2">
      <c r="A36" s="7" t="s">
        <v>67</v>
      </c>
      <c r="B36" s="8">
        <v>1</v>
      </c>
      <c r="C36" s="9" t="s">
        <v>6</v>
      </c>
      <c r="D36" s="9">
        <v>6</v>
      </c>
      <c r="E36" s="9" t="s">
        <v>7</v>
      </c>
      <c r="F36" s="10">
        <v>30000</v>
      </c>
      <c r="G36" s="10">
        <f t="shared" si="4"/>
        <v>180000</v>
      </c>
    </row>
    <row r="37" spans="1:7" ht="30" x14ac:dyDescent="0.2">
      <c r="A37" s="7" t="s">
        <v>20</v>
      </c>
      <c r="B37" s="8">
        <v>7</v>
      </c>
      <c r="C37" s="9" t="s">
        <v>19</v>
      </c>
      <c r="D37" s="9">
        <v>6</v>
      </c>
      <c r="E37" s="9" t="s">
        <v>7</v>
      </c>
      <c r="F37" s="10">
        <v>30000</v>
      </c>
      <c r="G37" s="10">
        <f t="shared" si="4"/>
        <v>1260000</v>
      </c>
    </row>
    <row r="38" spans="1:7" ht="31.5" x14ac:dyDescent="0.2">
      <c r="A38" s="4" t="s">
        <v>21</v>
      </c>
      <c r="B38" s="4"/>
      <c r="C38" s="4"/>
      <c r="D38" s="4"/>
      <c r="E38" s="4"/>
      <c r="F38" s="16"/>
      <c r="G38" s="17">
        <f>SUM(G39:G44)</f>
        <v>830500</v>
      </c>
    </row>
    <row r="39" spans="1:7" ht="15" x14ac:dyDescent="0.2">
      <c r="A39" s="7" t="s">
        <v>58</v>
      </c>
      <c r="B39" s="8">
        <f>B10</f>
        <v>39</v>
      </c>
      <c r="C39" s="9" t="s">
        <v>6</v>
      </c>
      <c r="D39" s="9">
        <v>1</v>
      </c>
      <c r="E39" s="9"/>
      <c r="F39" s="8">
        <v>500</v>
      </c>
      <c r="G39" s="10">
        <f>B39*D39*F39</f>
        <v>19500</v>
      </c>
    </row>
    <row r="40" spans="1:7" ht="30" x14ac:dyDescent="0.2">
      <c r="A40" s="7" t="s">
        <v>22</v>
      </c>
      <c r="B40" s="8">
        <f>+B15</f>
        <v>39</v>
      </c>
      <c r="C40" s="9" t="s">
        <v>23</v>
      </c>
      <c r="D40" s="9">
        <v>1</v>
      </c>
      <c r="E40" s="11" t="s">
        <v>24</v>
      </c>
      <c r="F40" s="10">
        <v>4000</v>
      </c>
      <c r="G40" s="10">
        <f>B40*D40*F40</f>
        <v>156000</v>
      </c>
    </row>
    <row r="41" spans="1:7" ht="45" x14ac:dyDescent="0.2">
      <c r="A41" s="7" t="s">
        <v>60</v>
      </c>
      <c r="B41" s="8">
        <f>B39+10</f>
        <v>49</v>
      </c>
      <c r="C41" s="9" t="s">
        <v>25</v>
      </c>
      <c r="D41" s="9">
        <v>1</v>
      </c>
      <c r="E41" s="11" t="s">
        <v>26</v>
      </c>
      <c r="F41" s="10">
        <v>500</v>
      </c>
      <c r="G41" s="10">
        <f>B41*D41*F41</f>
        <v>24500</v>
      </c>
    </row>
    <row r="42" spans="1:7" ht="15" x14ac:dyDescent="0.2">
      <c r="A42" s="7" t="s">
        <v>59</v>
      </c>
      <c r="B42" s="8">
        <f>B39+10+51</f>
        <v>100</v>
      </c>
      <c r="C42" s="9" t="s">
        <v>27</v>
      </c>
      <c r="D42" s="9">
        <v>1</v>
      </c>
      <c r="E42" s="9" t="s">
        <v>28</v>
      </c>
      <c r="F42" s="10">
        <v>500</v>
      </c>
      <c r="G42" s="10">
        <f t="shared" ref="G42:G48" si="5">B42*D42*F42</f>
        <v>50000</v>
      </c>
    </row>
    <row r="43" spans="1:7" ht="15" x14ac:dyDescent="0.2">
      <c r="A43" s="7" t="s">
        <v>29</v>
      </c>
      <c r="B43" s="8">
        <f>+B15</f>
        <v>39</v>
      </c>
      <c r="C43" s="9" t="s">
        <v>30</v>
      </c>
      <c r="D43" s="9">
        <v>1</v>
      </c>
      <c r="E43" s="9" t="s">
        <v>28</v>
      </c>
      <c r="F43" s="10">
        <v>12000</v>
      </c>
      <c r="G43" s="10">
        <f>B43*D43*F43</f>
        <v>468000</v>
      </c>
    </row>
    <row r="44" spans="1:7" ht="15" x14ac:dyDescent="0.2">
      <c r="A44" s="7" t="s">
        <v>61</v>
      </c>
      <c r="B44" s="8">
        <f>B10+B32</f>
        <v>45</v>
      </c>
      <c r="C44" s="9" t="s">
        <v>6</v>
      </c>
      <c r="D44" s="9">
        <v>1</v>
      </c>
      <c r="E44" s="9" t="s">
        <v>40</v>
      </c>
      <c r="F44" s="10">
        <v>2500</v>
      </c>
      <c r="G44" s="10">
        <f t="shared" si="5"/>
        <v>112500</v>
      </c>
    </row>
    <row r="45" spans="1:7" ht="18" x14ac:dyDescent="0.2">
      <c r="A45" s="4" t="s">
        <v>31</v>
      </c>
      <c r="B45" s="8"/>
      <c r="C45" s="9"/>
      <c r="D45" s="9"/>
      <c r="E45" s="9"/>
      <c r="F45" s="10"/>
      <c r="G45" s="17">
        <f>SUM(G46:G49)</f>
        <v>1840000</v>
      </c>
    </row>
    <row r="46" spans="1:7" ht="15" x14ac:dyDescent="0.2">
      <c r="A46" s="7" t="s">
        <v>65</v>
      </c>
      <c r="B46" s="8">
        <v>1</v>
      </c>
      <c r="C46" s="9" t="s">
        <v>6</v>
      </c>
      <c r="D46" s="9">
        <v>6</v>
      </c>
      <c r="E46" s="9" t="s">
        <v>7</v>
      </c>
      <c r="F46" s="10">
        <v>20000</v>
      </c>
      <c r="G46" s="10">
        <f t="shared" si="5"/>
        <v>120000</v>
      </c>
    </row>
    <row r="47" spans="1:7" ht="15" x14ac:dyDescent="0.2">
      <c r="A47" s="7" t="s">
        <v>33</v>
      </c>
      <c r="B47" s="8">
        <v>1</v>
      </c>
      <c r="C47" s="9" t="s">
        <v>6</v>
      </c>
      <c r="D47" s="9">
        <v>5</v>
      </c>
      <c r="E47" s="9" t="s">
        <v>7</v>
      </c>
      <c r="F47" s="10">
        <v>20000</v>
      </c>
      <c r="G47" s="10">
        <f t="shared" si="5"/>
        <v>100000</v>
      </c>
    </row>
    <row r="48" spans="1:7" ht="15" x14ac:dyDescent="0.2">
      <c r="A48" s="7" t="s">
        <v>34</v>
      </c>
      <c r="B48" s="8">
        <v>2</v>
      </c>
      <c r="C48" s="9" t="s">
        <v>6</v>
      </c>
      <c r="D48" s="9">
        <v>7</v>
      </c>
      <c r="E48" s="9" t="s">
        <v>7</v>
      </c>
      <c r="F48" s="10">
        <v>30000</v>
      </c>
      <c r="G48" s="10">
        <f t="shared" si="5"/>
        <v>420000</v>
      </c>
    </row>
    <row r="49" spans="1:7" ht="15" x14ac:dyDescent="0.2">
      <c r="A49" s="7" t="s">
        <v>35</v>
      </c>
      <c r="B49" s="8">
        <v>5</v>
      </c>
      <c r="C49" s="9" t="s">
        <v>32</v>
      </c>
      <c r="D49" s="9">
        <v>8</v>
      </c>
      <c r="E49" s="9" t="s">
        <v>7</v>
      </c>
      <c r="F49" s="10">
        <v>30000</v>
      </c>
      <c r="G49" s="10">
        <f>B49*D49*F49</f>
        <v>1200000</v>
      </c>
    </row>
    <row r="50" spans="1:7" ht="15" x14ac:dyDescent="0.2">
      <c r="A50" s="18"/>
      <c r="B50" s="8"/>
      <c r="C50" s="9"/>
      <c r="D50" s="10"/>
      <c r="E50" s="9"/>
      <c r="F50" s="10"/>
      <c r="G50" s="10"/>
    </row>
    <row r="51" spans="1:7" ht="15.75" x14ac:dyDescent="0.2">
      <c r="A51" s="19" t="s">
        <v>36</v>
      </c>
      <c r="B51" s="19"/>
      <c r="C51" s="19"/>
      <c r="D51" s="19"/>
      <c r="E51" s="19"/>
      <c r="F51" s="19"/>
      <c r="G51" s="20">
        <f>G4+G6+G9+G14+G31+G38+G45</f>
        <v>15298600</v>
      </c>
    </row>
    <row r="52" spans="1:7" ht="15.75" x14ac:dyDescent="0.2">
      <c r="A52" s="19" t="s">
        <v>37</v>
      </c>
      <c r="B52" s="19"/>
      <c r="C52" s="19"/>
      <c r="D52" s="19"/>
      <c r="E52" s="19"/>
      <c r="F52" s="19"/>
      <c r="G52" s="20">
        <v>2000000</v>
      </c>
    </row>
    <row r="53" spans="1:7" ht="15.75" x14ac:dyDescent="0.2">
      <c r="A53" s="19" t="s">
        <v>38</v>
      </c>
      <c r="B53" s="19"/>
      <c r="C53" s="19"/>
      <c r="D53" s="19"/>
      <c r="E53" s="19"/>
      <c r="F53" s="19"/>
      <c r="G53" s="20">
        <f>G51+G52</f>
        <v>17298600</v>
      </c>
    </row>
  </sheetData>
  <mergeCells count="1">
    <mergeCell ref="A2:G2"/>
  </mergeCells>
  <pageMargins left="0.70866141732283472" right="0.31496062992125984" top="0.27559055118110237" bottom="0.74803149606299213" header="0.23622047244094491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ECOLE ALI INTEGREE_</vt:lpstr>
      <vt:lpstr>'BUDGET ECOLE ALI INTEGREE_'!Impression_des_titres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adechian</dc:creator>
  <cp:lastModifiedBy>DED INSAE</cp:lastModifiedBy>
  <cp:lastPrinted>2017-06-14T07:45:08Z</cp:lastPrinted>
  <dcterms:created xsi:type="dcterms:W3CDTF">2016-04-18T16:58:06Z</dcterms:created>
  <dcterms:modified xsi:type="dcterms:W3CDTF">2017-06-14T10:07:02Z</dcterms:modified>
</cp:coreProperties>
</file>