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e\Documents\EMICoV 2014 draft pour DG\"/>
    </mc:Choice>
  </mc:AlternateContent>
  <bookViews>
    <workbookView xWindow="0" yWindow="0" windowWidth="2370" windowHeight="1170" activeTab="1"/>
  </bookViews>
  <sheets>
    <sheet name="Rubriques" sheetId="6" r:id="rId1"/>
    <sheet name="Détails" sheetId="7" r:id="rId2"/>
  </sheets>
  <externalReferences>
    <externalReference r:id="rId3"/>
  </externalReferences>
  <definedNames>
    <definedName name="carb">[1]Feuil1!$B$5</definedName>
    <definedName name="duree">[1]Feuil1!$B$7</definedName>
    <definedName name="mt_tot">'[1]budget S0 (9000 fem)'!$F$180</definedName>
    <definedName name="nb_enq">[1]Feuil1!$B$3</definedName>
    <definedName name="nb_enq2">[1]Feuil1!$B$4</definedName>
    <definedName name="nb_vt">[1]Feuil1!$B$2</definedName>
    <definedName name="nb_zt">[1]Feuil1!$B$1</definedName>
  </definedNames>
  <calcPr calcId="152511"/>
</workbook>
</file>

<file path=xl/calcChain.xml><?xml version="1.0" encoding="utf-8"?>
<calcChain xmlns="http://schemas.openxmlformats.org/spreadsheetml/2006/main">
  <c r="H80" i="7" l="1"/>
  <c r="H100" i="7" s="1"/>
  <c r="E80" i="7"/>
  <c r="E82" i="7"/>
  <c r="E83" i="7"/>
  <c r="N83" i="7" s="1"/>
  <c r="E84" i="7"/>
  <c r="N84" i="7" s="1"/>
  <c r="E85" i="7"/>
  <c r="N85" i="7" s="1"/>
  <c r="E86" i="7"/>
  <c r="N86" i="7" s="1"/>
  <c r="E87" i="7"/>
  <c r="N87" i="7" s="1"/>
  <c r="E88" i="7"/>
  <c r="N88" i="7" s="1"/>
  <c r="M80" i="7"/>
  <c r="L80" i="7"/>
  <c r="K80" i="7"/>
  <c r="J80" i="7"/>
  <c r="I80" i="7"/>
  <c r="G80" i="7"/>
  <c r="H64" i="7"/>
  <c r="E81" i="7"/>
  <c r="N81" i="7" s="1"/>
  <c r="N91" i="7"/>
  <c r="N89" i="7"/>
  <c r="N93" i="7"/>
  <c r="E95" i="7"/>
  <c r="E96" i="7"/>
  <c r="E97" i="7"/>
  <c r="E93" i="7" s="1"/>
  <c r="E98" i="7"/>
  <c r="E99" i="7"/>
  <c r="N99" i="7" s="1"/>
  <c r="E94" i="7"/>
  <c r="N95" i="7"/>
  <c r="N96" i="7"/>
  <c r="N98" i="7"/>
  <c r="N94" i="7"/>
  <c r="N92" i="7"/>
  <c r="N90" i="7"/>
  <c r="E77" i="7"/>
  <c r="N77" i="7" s="1"/>
  <c r="E76" i="7"/>
  <c r="N76" i="7" s="1"/>
  <c r="E75" i="7"/>
  <c r="N75" i="7" s="1"/>
  <c r="M74" i="7"/>
  <c r="L74" i="7"/>
  <c r="K74" i="7"/>
  <c r="J74" i="7"/>
  <c r="I74" i="7"/>
  <c r="H74" i="7"/>
  <c r="G74" i="7"/>
  <c r="M64" i="7"/>
  <c r="L64" i="7"/>
  <c r="L100" i="7" s="1"/>
  <c r="K64" i="7"/>
  <c r="J64" i="7"/>
  <c r="J100" i="7" s="1"/>
  <c r="I64" i="7"/>
  <c r="I100" i="7" s="1"/>
  <c r="G64" i="7"/>
  <c r="G100" i="7" s="1"/>
  <c r="E66" i="7"/>
  <c r="E67" i="7"/>
  <c r="N67" i="7" s="1"/>
  <c r="E68" i="7"/>
  <c r="N68" i="7" s="1"/>
  <c r="E69" i="7"/>
  <c r="N69" i="7" s="1"/>
  <c r="E70" i="7"/>
  <c r="N70" i="7" s="1"/>
  <c r="E71" i="7"/>
  <c r="N71" i="7" s="1"/>
  <c r="E72" i="7"/>
  <c r="N72" i="7" s="1"/>
  <c r="E73" i="7"/>
  <c r="N73" i="7" s="1"/>
  <c r="E65" i="7"/>
  <c r="M60" i="7"/>
  <c r="L60" i="7"/>
  <c r="K60" i="7"/>
  <c r="J60" i="7"/>
  <c r="I60" i="7"/>
  <c r="H60" i="7"/>
  <c r="G60" i="7"/>
  <c r="E63" i="7"/>
  <c r="N63" i="7" s="1"/>
  <c r="E62" i="7"/>
  <c r="N62" i="7" s="1"/>
  <c r="E61" i="7"/>
  <c r="M47" i="7"/>
  <c r="L47" i="7"/>
  <c r="K47" i="7"/>
  <c r="J47" i="7"/>
  <c r="I47" i="7"/>
  <c r="H47" i="7"/>
  <c r="G47" i="7"/>
  <c r="E59" i="7"/>
  <c r="N59" i="7" s="1"/>
  <c r="E58" i="7"/>
  <c r="N58" i="7" s="1"/>
  <c r="E57" i="7"/>
  <c r="N57" i="7" s="1"/>
  <c r="E56" i="7"/>
  <c r="N56" i="7" s="1"/>
  <c r="E55" i="7"/>
  <c r="N55" i="7" s="1"/>
  <c r="E54" i="7"/>
  <c r="N54" i="7" s="1"/>
  <c r="E53" i="7"/>
  <c r="N53" i="7" s="1"/>
  <c r="E52" i="7"/>
  <c r="N52" i="7" s="1"/>
  <c r="E51" i="7"/>
  <c r="N51" i="7" s="1"/>
  <c r="E50" i="7"/>
  <c r="N50" i="7" s="1"/>
  <c r="E49" i="7"/>
  <c r="N49" i="7" s="1"/>
  <c r="E48" i="7"/>
  <c r="N48" i="7" s="1"/>
  <c r="E32" i="7"/>
  <c r="N32" i="7" s="1"/>
  <c r="E33" i="7"/>
  <c r="N33" i="7" s="1"/>
  <c r="E34" i="7"/>
  <c r="N34" i="7" s="1"/>
  <c r="E35" i="7"/>
  <c r="N35" i="7" s="1"/>
  <c r="E36" i="7"/>
  <c r="N36" i="7" s="1"/>
  <c r="E37" i="7"/>
  <c r="N37" i="7" s="1"/>
  <c r="E38" i="7"/>
  <c r="N38" i="7" s="1"/>
  <c r="E39" i="7"/>
  <c r="N39" i="7" s="1"/>
  <c r="E40" i="7"/>
  <c r="N40" i="7" s="1"/>
  <c r="E41" i="7"/>
  <c r="N41" i="7" s="1"/>
  <c r="E42" i="7"/>
  <c r="N42" i="7" s="1"/>
  <c r="E43" i="7"/>
  <c r="E44" i="7"/>
  <c r="N44" i="7" s="1"/>
  <c r="E45" i="7"/>
  <c r="N45" i="7" s="1"/>
  <c r="E46" i="7"/>
  <c r="N46" i="7" s="1"/>
  <c r="N43" i="7"/>
  <c r="E31" i="7"/>
  <c r="M30" i="7"/>
  <c r="L30" i="7"/>
  <c r="K30" i="7"/>
  <c r="J30" i="7"/>
  <c r="I30" i="7"/>
  <c r="H30" i="7"/>
  <c r="G30" i="7"/>
  <c r="E27" i="7"/>
  <c r="N27" i="7" s="1"/>
  <c r="G19" i="7"/>
  <c r="E29" i="7"/>
  <c r="N29" i="7" s="1"/>
  <c r="E28" i="7"/>
  <c r="N28" i="7" s="1"/>
  <c r="E26" i="7"/>
  <c r="N26" i="7" s="1"/>
  <c r="E25" i="7"/>
  <c r="N25" i="7" s="1"/>
  <c r="E24" i="7"/>
  <c r="N24" i="7" s="1"/>
  <c r="E23" i="7"/>
  <c r="N23" i="7" s="1"/>
  <c r="E22" i="7"/>
  <c r="N22" i="7" s="1"/>
  <c r="E21" i="7"/>
  <c r="N21" i="7" s="1"/>
  <c r="E20" i="7"/>
  <c r="N20" i="7" s="1"/>
  <c r="M19" i="7"/>
  <c r="L19" i="7"/>
  <c r="K19" i="7"/>
  <c r="J19" i="7"/>
  <c r="I19" i="7"/>
  <c r="H19" i="7"/>
  <c r="M9" i="7"/>
  <c r="L9" i="7"/>
  <c r="K9" i="7"/>
  <c r="J9" i="7"/>
  <c r="I9" i="7"/>
  <c r="H9" i="7"/>
  <c r="G9" i="7"/>
  <c r="H4" i="7"/>
  <c r="M4" i="7"/>
  <c r="L4" i="7"/>
  <c r="K4" i="7"/>
  <c r="J4" i="7"/>
  <c r="I4" i="7"/>
  <c r="G4" i="7"/>
  <c r="N82" i="7"/>
  <c r="N79" i="7"/>
  <c r="N78" i="7"/>
  <c r="E8" i="7"/>
  <c r="N8" i="7" s="1"/>
  <c r="E7" i="7"/>
  <c r="N7" i="7" s="1"/>
  <c r="E6" i="7"/>
  <c r="N6" i="7" s="1"/>
  <c r="E5" i="7"/>
  <c r="N5" i="7" s="1"/>
  <c r="E11" i="7"/>
  <c r="N11" i="7" s="1"/>
  <c r="E12" i="7"/>
  <c r="N12" i="7" s="1"/>
  <c r="E13" i="7"/>
  <c r="N13" i="7" s="1"/>
  <c r="E14" i="7"/>
  <c r="N14" i="7" s="1"/>
  <c r="E15" i="7"/>
  <c r="N15" i="7" s="1"/>
  <c r="E16" i="7"/>
  <c r="N16" i="7" s="1"/>
  <c r="E17" i="7"/>
  <c r="N17" i="7" s="1"/>
  <c r="E18" i="7"/>
  <c r="N18" i="7" s="1"/>
  <c r="E10" i="7"/>
  <c r="N10" i="7" s="1"/>
  <c r="N66" i="7" l="1"/>
  <c r="E64" i="7"/>
  <c r="N80" i="7"/>
  <c r="K100" i="7"/>
  <c r="E60" i="7"/>
  <c r="N97" i="7"/>
  <c r="E47" i="7"/>
  <c r="N61" i="7"/>
  <c r="N60" i="7" s="1"/>
  <c r="E19" i="7"/>
  <c r="N74" i="7"/>
  <c r="E74" i="7"/>
  <c r="N65" i="7"/>
  <c r="E30" i="7"/>
  <c r="N47" i="7"/>
  <c r="N31" i="7"/>
  <c r="N30" i="7" s="1"/>
  <c r="N19" i="7"/>
  <c r="N9" i="7"/>
  <c r="E9" i="7"/>
  <c r="E4" i="7"/>
  <c r="N4" i="7"/>
  <c r="N64" i="7" l="1"/>
  <c r="E100" i="7"/>
  <c r="N100" i="7" s="1"/>
</calcChain>
</file>

<file path=xl/sharedStrings.xml><?xml version="1.0" encoding="utf-8"?>
<sst xmlns="http://schemas.openxmlformats.org/spreadsheetml/2006/main" count="136" uniqueCount="119">
  <si>
    <t>Unité</t>
  </si>
  <si>
    <t xml:space="preserve">I- PERSONNEL PERMANENT </t>
  </si>
  <si>
    <t>Coordonnateur</t>
  </si>
  <si>
    <t>Gestionnaire</t>
  </si>
  <si>
    <t>Coordination technique</t>
  </si>
  <si>
    <t>Incitation des cadres</t>
  </si>
  <si>
    <t>II- FRAIS DE PERSONNEL DE TERRAIN</t>
  </si>
  <si>
    <t>Salaire des agents enquêteurs</t>
  </si>
  <si>
    <t>Primes de rendement agents enquêteurs</t>
  </si>
  <si>
    <t>Salaires des contrôleurs</t>
  </si>
  <si>
    <t>Primes de rendement des contrôleurs</t>
  </si>
  <si>
    <t xml:space="preserve">Travaux de terrain relatifs aux relevés des prix </t>
  </si>
  <si>
    <t xml:space="preserve">Dotation pour frais de déplacement des enquêteurs dans la zone de travail </t>
  </si>
  <si>
    <t>Frais de déplacement Cotonou-zone de travail</t>
  </si>
  <si>
    <t>Déplacement contrôleur</t>
  </si>
  <si>
    <t>Location de barque motorisée</t>
  </si>
  <si>
    <t>Atelier de formation des formateurs</t>
  </si>
  <si>
    <t>Secrétariat et personnel d’appui de l’atelier de formation</t>
  </si>
  <si>
    <t>Supervision de l’atelier de formation</t>
  </si>
  <si>
    <t>Location de salle pour la formation</t>
  </si>
  <si>
    <t>Formateurs</t>
  </si>
  <si>
    <t>Chauffeurs pour la formation</t>
  </si>
  <si>
    <t>Carburant formation</t>
  </si>
  <si>
    <t>Fournitures formation (Forfait)</t>
  </si>
  <si>
    <t xml:space="preserve">Carnet de compte </t>
  </si>
  <si>
    <t>Manuel d'instruction des superviseurs</t>
  </si>
  <si>
    <t xml:space="preserve">Carte SD de 1 Go </t>
  </si>
  <si>
    <t>Clé USB de 4 Go</t>
  </si>
  <si>
    <t>Rouleau de cable RJ45</t>
  </si>
  <si>
    <t>Connecteur</t>
  </si>
  <si>
    <t>Rallonges</t>
  </si>
  <si>
    <t xml:space="preserve">Pinces </t>
  </si>
  <si>
    <t>Gilets de sauvetage</t>
  </si>
  <si>
    <t>Sac à dos pour le terrain</t>
  </si>
  <si>
    <t>Fourniture pour travaux au bureau (rames, encres,…)</t>
  </si>
  <si>
    <t>VI- COMMUNICATION ET SENSIBILISATION</t>
  </si>
  <si>
    <t>Sensibilisation ( Crieurs publics )</t>
  </si>
  <si>
    <t>Utilisation des guides</t>
  </si>
  <si>
    <t>Mise en réseau des agents</t>
  </si>
  <si>
    <t>VII- SUPERVISION ET ASSURANCE QUALITE</t>
  </si>
  <si>
    <t xml:space="preserve">Carburant supervision Coordination </t>
  </si>
  <si>
    <t>Carburant mission de paie</t>
  </si>
  <si>
    <t xml:space="preserve">Carburant supervision technique </t>
  </si>
  <si>
    <t>Programmeur</t>
  </si>
  <si>
    <t>Mise en conformité des netbook</t>
  </si>
  <si>
    <t>Apurement et traitement des données</t>
  </si>
  <si>
    <t>Rapport préliminaire</t>
  </si>
  <si>
    <t>Note sur la pauvreté</t>
  </si>
  <si>
    <t>Note sur l'emploi et le chômage</t>
  </si>
  <si>
    <t>Rapport Principal</t>
  </si>
  <si>
    <t>Document des indicateurs</t>
  </si>
  <si>
    <t>Achat de licence du logiciel csprox</t>
  </si>
  <si>
    <t>Renforcement des capacités des cadres de l'INSAE au développement du système CAPI</t>
  </si>
  <si>
    <t xml:space="preserve">Achat de netbooks </t>
  </si>
  <si>
    <t>Kit (Classeur+bloc note+bic)</t>
  </si>
  <si>
    <t>Grandes rubriques</t>
  </si>
  <si>
    <t>IV- IMPRESSION SUPPORTS TECHNIQUES POUR LA FORMATION ET LE TERRAIN</t>
  </si>
  <si>
    <t>X- GESTION DES DONNEES</t>
  </si>
  <si>
    <t>XI- FRAIS BANCAIRES</t>
  </si>
  <si>
    <t>XIII-IMPRESSION DES RAPPORTS</t>
  </si>
  <si>
    <t>Questionnaire ménage (17 pages)</t>
  </si>
  <si>
    <t>Module Consommation (56 pages)</t>
  </si>
  <si>
    <t>Module prix  (25 pages)</t>
  </si>
  <si>
    <t>Module foncier (21 pages)</t>
  </si>
  <si>
    <t>Module Emploi avec sect. Emploi du temps (14 pages)</t>
  </si>
  <si>
    <t>Module Micro finance (9 pages)</t>
  </si>
  <si>
    <t>Module  Gouvernance (4 pages)</t>
  </si>
  <si>
    <t>Manuel chef d'équipe/contrôleur (13 pages)</t>
  </si>
  <si>
    <t>Manuel de l'enquêteur CAPI (20 pages)</t>
  </si>
  <si>
    <t>Manuel de l'enquêteur (125 pages)</t>
  </si>
  <si>
    <t>Nomenclature de profession (20 pages)</t>
  </si>
  <si>
    <t>Nomenclature d'activité (40 pages)</t>
  </si>
  <si>
    <t>Nomenclature de consommation (25 pages)</t>
  </si>
  <si>
    <t>Fournitures terrain (cahier+ bic,  et Pacquetage pour agents enquêteurs (lampe torche,  moustiquaire)</t>
  </si>
  <si>
    <t>PNUD</t>
  </si>
  <si>
    <t>Régulateurs pour les groupes électrogènes</t>
  </si>
  <si>
    <t>Entretien véhicules (INSAE)</t>
  </si>
  <si>
    <t>GIZ</t>
  </si>
  <si>
    <t xml:space="preserve">UNFPA </t>
  </si>
  <si>
    <t>UNICEF</t>
  </si>
  <si>
    <t>Année 2014</t>
  </si>
  <si>
    <t>Année 2015</t>
  </si>
  <si>
    <t>PLAN DE FINANCEMENT DE L'ENQUETE EMICOV EDITION 2014 (au 28 octobre 2014)</t>
  </si>
  <si>
    <t xml:space="preserve">Coopération Belges </t>
  </si>
  <si>
    <t>Montant en millier FCFA</t>
  </si>
  <si>
    <t>Poids (%)</t>
  </si>
  <si>
    <t>V- FOURNITURES DE BUREAU  POUR LES ACTIVITES DE TERRAIN</t>
  </si>
  <si>
    <t>VIII- LOCATION ET ENTRETIEN DE VEHICULES</t>
  </si>
  <si>
    <t>IX- ENUMERATION DES ZD</t>
  </si>
  <si>
    <t>XII- ANALYSE ET DISSEMINATION DES DONNEES</t>
  </si>
  <si>
    <t>DP2-UE</t>
  </si>
  <si>
    <t>Budget-UE</t>
  </si>
  <si>
    <t>GAP-PIP/Gouv</t>
  </si>
  <si>
    <t>I- PERSONNEL PERMANENT</t>
  </si>
  <si>
    <t>III- FORMATION DU PERSONNEL DE TERRAIN</t>
  </si>
  <si>
    <t>TOTAL DES RUBRIQUES</t>
  </si>
  <si>
    <t>Coût unitaire</t>
  </si>
  <si>
    <t>Qtité</t>
  </si>
  <si>
    <t>Coût total (millier FCFA)</t>
  </si>
  <si>
    <t>COUT TOTAL DES RUBRIQUES</t>
  </si>
  <si>
    <t>GAP (PIP/Gouv)</t>
  </si>
  <si>
    <t>PLAN DE FINANCEMENT DETAILLE DE L'ENQUETE EMICOV EDITION 2014 (au 28 octobre 2014)</t>
  </si>
  <si>
    <t>Formation Enquêteurs+reservistes</t>
  </si>
  <si>
    <t>Formation Contrôleurs</t>
  </si>
  <si>
    <t>IV- IMPRESSION DES SUPPORTS TECHNIQUES POUR LA FORMATION ET LE TERRAIN</t>
  </si>
  <si>
    <t>Frais de mission Supervision Technique</t>
  </si>
  <si>
    <t>Frais de mission Chauffeurs (supervision)</t>
  </si>
  <si>
    <t>Frais de mission Supervision Coordination</t>
  </si>
  <si>
    <t>Frais de mission Chauffeurs (Coordination)</t>
  </si>
  <si>
    <t>Frais de mission Mission de la Paie</t>
  </si>
  <si>
    <t>Frais de mission Chauffeurs (Paie)</t>
  </si>
  <si>
    <t>Carburant pour groupes électrogènes</t>
  </si>
  <si>
    <t>IX- ENUMERATION-CARTOGRAPHIE DES ZD</t>
  </si>
  <si>
    <t>Rapport résumé A149:L153</t>
  </si>
  <si>
    <t>XIII- IMPRESSION DES RAPPORTS</t>
  </si>
  <si>
    <t>Appui d'un expert en collecte et analyse des données d'enquêtes</t>
  </si>
  <si>
    <t>Fournitures de traitement des données</t>
  </si>
  <si>
    <t>Assistants programmeurs</t>
  </si>
  <si>
    <t>Location 12 véhicules pour Supervision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</si>
</sst>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2" fontId="2" fillId="5" borderId="3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5" borderId="11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right" vertical="center" wrapText="1"/>
    </xf>
    <xf numFmtId="2" fontId="4" fillId="5" borderId="3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0" borderId="0" xfId="0" applyFont="1"/>
    <xf numFmtId="1" fontId="2" fillId="3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%20Doc%20DED\mdansou\Mes%20documents\DED-INSAE\DIRECTEUR%20ED%20-%20pi\SYNTHESE%20BUDGET%20EDS%20EMICoV\Mes%20Doc%20DSS\dadechian\Mes%20documents\INSAE\EMICoV\EMICoV2%20et%20EDSB4\budget%20enquete%20suivi%20emicov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0 (9000 fem)"/>
      <sheetName val="Feuil1"/>
      <sheetName val="Feuil3"/>
      <sheetName val="Feuil2"/>
    </sheetNames>
    <sheetDataSet>
      <sheetData sheetId="0">
        <row r="180">
          <cell r="F180">
            <v>391218727.89999998</v>
          </cell>
        </row>
      </sheetData>
      <sheetData sheetId="1">
        <row r="1">
          <cell r="B1">
            <v>45</v>
          </cell>
        </row>
        <row r="2">
          <cell r="B2">
            <v>12</v>
          </cell>
        </row>
        <row r="3">
          <cell r="B3">
            <v>330</v>
          </cell>
        </row>
        <row r="4">
          <cell r="B4">
            <v>0</v>
          </cell>
        </row>
        <row r="5">
          <cell r="B5">
            <v>505</v>
          </cell>
        </row>
        <row r="7">
          <cell r="B7">
            <v>2.5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3" zoomScale="80" zoomScaleNormal="80" workbookViewId="0">
      <selection activeCell="G17" sqref="G17:M17"/>
    </sheetView>
  </sheetViews>
  <sheetFormatPr baseColWidth="10" defaultRowHeight="16.5" x14ac:dyDescent="0.3"/>
  <cols>
    <col min="1" max="1" width="28" style="1" customWidth="1"/>
    <col min="2" max="2" width="10.85546875" style="1" bestFit="1" customWidth="1"/>
    <col min="3" max="3" width="7.7109375" style="1" customWidth="1"/>
    <col min="4" max="5" width="9" style="1" bestFit="1" customWidth="1"/>
    <col min="6" max="6" width="1.42578125" style="1" customWidth="1"/>
    <col min="7" max="7" width="7.7109375" style="1" bestFit="1" customWidth="1"/>
    <col min="8" max="8" width="9.28515625" style="1" bestFit="1" customWidth="1"/>
    <col min="9" max="9" width="8.140625" style="1" customWidth="1"/>
    <col min="10" max="10" width="8.5703125" style="1" bestFit="1" customWidth="1"/>
    <col min="11" max="11" width="7.7109375" style="1" customWidth="1"/>
    <col min="12" max="12" width="8.140625" style="1" bestFit="1" customWidth="1"/>
    <col min="13" max="13" width="13.28515625" style="1" bestFit="1" customWidth="1"/>
    <col min="14" max="14" width="11.7109375" style="1" customWidth="1"/>
    <col min="15" max="16384" width="11.42578125" style="1"/>
  </cols>
  <sheetData>
    <row r="1" spans="1:14" x14ac:dyDescent="0.3">
      <c r="A1" s="39" t="s">
        <v>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7.2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51" thickTop="1" thickBot="1" x14ac:dyDescent="0.35">
      <c r="A3" s="16" t="s">
        <v>55</v>
      </c>
      <c r="B3" s="11" t="s">
        <v>84</v>
      </c>
      <c r="C3" s="9" t="s">
        <v>85</v>
      </c>
      <c r="D3" s="9" t="s">
        <v>80</v>
      </c>
      <c r="E3" s="25" t="s">
        <v>81</v>
      </c>
      <c r="F3" s="40"/>
      <c r="G3" s="11" t="s">
        <v>90</v>
      </c>
      <c r="H3" s="9" t="s">
        <v>91</v>
      </c>
      <c r="I3" s="9" t="s">
        <v>74</v>
      </c>
      <c r="J3" s="9" t="s">
        <v>79</v>
      </c>
      <c r="K3" s="9" t="s">
        <v>77</v>
      </c>
      <c r="L3" s="9" t="s">
        <v>78</v>
      </c>
      <c r="M3" s="9" t="s">
        <v>83</v>
      </c>
      <c r="N3" s="16" t="s">
        <v>92</v>
      </c>
    </row>
    <row r="4" spans="1:14" ht="17.25" thickTop="1" x14ac:dyDescent="0.3">
      <c r="A4" s="17" t="s">
        <v>93</v>
      </c>
      <c r="B4" s="12">
        <v>6725</v>
      </c>
      <c r="C4" s="6">
        <v>1.0740152198736734</v>
      </c>
      <c r="D4" s="5">
        <v>3362.5</v>
      </c>
      <c r="E4" s="26">
        <v>3362.5</v>
      </c>
      <c r="F4" s="41"/>
      <c r="G4" s="12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21">
        <v>6725</v>
      </c>
    </row>
    <row r="5" spans="1:14" ht="33" x14ac:dyDescent="0.3">
      <c r="A5" s="18" t="s">
        <v>6</v>
      </c>
      <c r="B5" s="13">
        <v>240522</v>
      </c>
      <c r="C5" s="8">
        <v>38.412533637837278</v>
      </c>
      <c r="D5" s="7">
        <v>84246</v>
      </c>
      <c r="E5" s="27">
        <v>156276</v>
      </c>
      <c r="F5" s="41"/>
      <c r="G5" s="13">
        <v>0</v>
      </c>
      <c r="H5" s="7">
        <v>163680</v>
      </c>
      <c r="I5" s="7">
        <v>0</v>
      </c>
      <c r="J5" s="7">
        <v>37422</v>
      </c>
      <c r="K5" s="7">
        <v>28215</v>
      </c>
      <c r="L5" s="7">
        <v>11205</v>
      </c>
      <c r="M5" s="7">
        <v>0</v>
      </c>
      <c r="N5" s="22">
        <v>0</v>
      </c>
    </row>
    <row r="6" spans="1:14" ht="33" x14ac:dyDescent="0.3">
      <c r="A6" s="19" t="s">
        <v>94</v>
      </c>
      <c r="B6" s="14">
        <v>25880</v>
      </c>
      <c r="C6" s="4">
        <v>4.1331619167777944</v>
      </c>
      <c r="D6" s="3">
        <v>25880</v>
      </c>
      <c r="E6" s="28">
        <v>0</v>
      </c>
      <c r="F6" s="41"/>
      <c r="G6" s="14">
        <v>0</v>
      </c>
      <c r="H6" s="3">
        <v>0</v>
      </c>
      <c r="I6" s="3">
        <v>24380</v>
      </c>
      <c r="J6" s="3">
        <v>0</v>
      </c>
      <c r="K6" s="3">
        <v>1500</v>
      </c>
      <c r="L6" s="3">
        <v>0</v>
      </c>
      <c r="M6" s="3">
        <v>0</v>
      </c>
      <c r="N6" s="23">
        <v>0</v>
      </c>
    </row>
    <row r="7" spans="1:14" ht="49.5" x14ac:dyDescent="0.3">
      <c r="A7" s="18" t="s">
        <v>56</v>
      </c>
      <c r="B7" s="13">
        <v>25156</v>
      </c>
      <c r="C7" s="8">
        <v>4.0175355942218776</v>
      </c>
      <c r="D7" s="7">
        <v>25156</v>
      </c>
      <c r="E7" s="27">
        <v>0</v>
      </c>
      <c r="F7" s="41"/>
      <c r="G7" s="13">
        <v>0</v>
      </c>
      <c r="H7" s="7">
        <v>0</v>
      </c>
      <c r="I7" s="7">
        <v>25156</v>
      </c>
      <c r="J7" s="7">
        <v>0</v>
      </c>
      <c r="K7" s="7">
        <v>0</v>
      </c>
      <c r="L7" s="7">
        <v>0</v>
      </c>
      <c r="M7" s="7">
        <v>0</v>
      </c>
      <c r="N7" s="22">
        <v>0</v>
      </c>
    </row>
    <row r="8" spans="1:14" ht="49.5" x14ac:dyDescent="0.3">
      <c r="A8" s="19" t="s">
        <v>86</v>
      </c>
      <c r="B8" s="14">
        <v>40223</v>
      </c>
      <c r="C8" s="4">
        <v>6.4238088013351335</v>
      </c>
      <c r="D8" s="3">
        <v>40223</v>
      </c>
      <c r="E8" s="28">
        <v>0</v>
      </c>
      <c r="F8" s="41"/>
      <c r="G8" s="14">
        <v>0</v>
      </c>
      <c r="H8" s="3">
        <v>0</v>
      </c>
      <c r="I8" s="3">
        <v>40223</v>
      </c>
      <c r="J8" s="3">
        <v>0</v>
      </c>
      <c r="K8" s="3">
        <v>0</v>
      </c>
      <c r="L8" s="3">
        <v>0</v>
      </c>
      <c r="M8" s="3">
        <v>0</v>
      </c>
      <c r="N8" s="23">
        <v>0</v>
      </c>
    </row>
    <row r="9" spans="1:14" ht="33" x14ac:dyDescent="0.3">
      <c r="A9" s="18" t="s">
        <v>35</v>
      </c>
      <c r="B9" s="13">
        <v>10200</v>
      </c>
      <c r="C9" s="8">
        <v>1.6289896271689919</v>
      </c>
      <c r="D9" s="7">
        <v>10200</v>
      </c>
      <c r="E9" s="27">
        <v>0</v>
      </c>
      <c r="F9" s="41"/>
      <c r="G9" s="13">
        <v>0</v>
      </c>
      <c r="H9" s="7">
        <v>0</v>
      </c>
      <c r="I9" s="7">
        <v>10200</v>
      </c>
      <c r="J9" s="7">
        <v>0</v>
      </c>
      <c r="K9" s="7">
        <v>0</v>
      </c>
      <c r="L9" s="7">
        <v>0</v>
      </c>
      <c r="M9" s="7">
        <v>0</v>
      </c>
      <c r="N9" s="22">
        <v>0</v>
      </c>
    </row>
    <row r="10" spans="1:14" ht="33" x14ac:dyDescent="0.3">
      <c r="A10" s="19" t="s">
        <v>39</v>
      </c>
      <c r="B10" s="14">
        <v>36375</v>
      </c>
      <c r="C10" s="4">
        <v>5.8092644792423602</v>
      </c>
      <c r="D10" s="3">
        <v>14650</v>
      </c>
      <c r="E10" s="28">
        <v>21725</v>
      </c>
      <c r="F10" s="41"/>
      <c r="G10" s="14">
        <v>0</v>
      </c>
      <c r="H10" s="3">
        <v>2940</v>
      </c>
      <c r="I10" s="3">
        <v>0</v>
      </c>
      <c r="J10" s="3">
        <v>0</v>
      </c>
      <c r="K10" s="3">
        <v>0</v>
      </c>
      <c r="L10" s="3">
        <v>4900</v>
      </c>
      <c r="M10" s="3">
        <v>0</v>
      </c>
      <c r="N10" s="23">
        <v>26575</v>
      </c>
    </row>
    <row r="11" spans="1:14" ht="33" x14ac:dyDescent="0.3">
      <c r="A11" s="18" t="s">
        <v>87</v>
      </c>
      <c r="B11" s="13">
        <v>31325</v>
      </c>
      <c r="C11" s="8">
        <v>5.0027549089283001</v>
      </c>
      <c r="D11" s="7">
        <v>7762.5</v>
      </c>
      <c r="E11" s="27">
        <v>23562.5</v>
      </c>
      <c r="F11" s="41"/>
      <c r="G11" s="13">
        <v>0</v>
      </c>
      <c r="H11" s="7">
        <v>0</v>
      </c>
      <c r="I11" s="7">
        <v>0</v>
      </c>
      <c r="J11" s="7">
        <v>12600</v>
      </c>
      <c r="K11" s="7">
        <v>0</v>
      </c>
      <c r="L11" s="7">
        <v>0</v>
      </c>
      <c r="M11" s="7">
        <v>0</v>
      </c>
      <c r="N11" s="22">
        <v>18725</v>
      </c>
    </row>
    <row r="12" spans="1:14" x14ac:dyDescent="0.3">
      <c r="A12" s="19" t="s">
        <v>88</v>
      </c>
      <c r="B12" s="14">
        <v>85000</v>
      </c>
      <c r="C12" s="4">
        <v>13.574913559741598</v>
      </c>
      <c r="D12" s="3">
        <v>85000</v>
      </c>
      <c r="E12" s="28">
        <v>0</v>
      </c>
      <c r="F12" s="41"/>
      <c r="G12" s="14">
        <v>85000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23">
        <v>0</v>
      </c>
    </row>
    <row r="13" spans="1:14" x14ac:dyDescent="0.3">
      <c r="A13" s="18" t="s">
        <v>57</v>
      </c>
      <c r="B13" s="13">
        <v>59799</v>
      </c>
      <c r="C13" s="8">
        <v>9.5501912465763272</v>
      </c>
      <c r="D13" s="7">
        <v>0</v>
      </c>
      <c r="E13" s="27">
        <v>59799</v>
      </c>
      <c r="F13" s="41"/>
      <c r="G13" s="13">
        <v>0</v>
      </c>
      <c r="H13" s="7">
        <v>10500</v>
      </c>
      <c r="I13" s="7">
        <v>0</v>
      </c>
      <c r="J13" s="7">
        <v>0</v>
      </c>
      <c r="K13" s="7">
        <v>285</v>
      </c>
      <c r="L13" s="7">
        <v>7500</v>
      </c>
      <c r="M13" s="7">
        <v>40980</v>
      </c>
      <c r="N13" s="22">
        <v>534</v>
      </c>
    </row>
    <row r="14" spans="1:14" x14ac:dyDescent="0.3">
      <c r="A14" s="19" t="s">
        <v>58</v>
      </c>
      <c r="B14" s="14">
        <v>1000</v>
      </c>
      <c r="C14" s="4">
        <v>0.15970486540872469</v>
      </c>
      <c r="D14" s="3">
        <v>0</v>
      </c>
      <c r="E14" s="28">
        <v>1000</v>
      </c>
      <c r="F14" s="41"/>
      <c r="G14" s="14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23">
        <v>1000</v>
      </c>
    </row>
    <row r="15" spans="1:14" ht="49.5" x14ac:dyDescent="0.3">
      <c r="A15" s="18" t="s">
        <v>89</v>
      </c>
      <c r="B15" s="13">
        <v>46000</v>
      </c>
      <c r="C15" s="8">
        <v>7.3464238088013349</v>
      </c>
      <c r="D15" s="7">
        <v>0</v>
      </c>
      <c r="E15" s="27">
        <v>46000</v>
      </c>
      <c r="F15" s="41"/>
      <c r="G15" s="13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39500</v>
      </c>
      <c r="N15" s="22">
        <v>6500</v>
      </c>
    </row>
    <row r="16" spans="1:14" ht="33.75" thickBot="1" x14ac:dyDescent="0.35">
      <c r="A16" s="19" t="s">
        <v>59</v>
      </c>
      <c r="B16" s="14">
        <v>17950</v>
      </c>
      <c r="C16" s="4">
        <v>2.8667023340866078</v>
      </c>
      <c r="D16" s="3">
        <v>0</v>
      </c>
      <c r="E16" s="28">
        <v>17950</v>
      </c>
      <c r="F16" s="41"/>
      <c r="G16" s="14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23">
        <v>17950</v>
      </c>
    </row>
    <row r="17" spans="1:14" ht="18" thickTop="1" thickBot="1" x14ac:dyDescent="0.35">
      <c r="A17" s="20" t="s">
        <v>95</v>
      </c>
      <c r="B17" s="15">
        <v>626155</v>
      </c>
      <c r="C17" s="10">
        <v>100</v>
      </c>
      <c r="D17" s="10">
        <v>296480</v>
      </c>
      <c r="E17" s="29">
        <v>329675</v>
      </c>
      <c r="F17" s="42"/>
      <c r="G17" s="15">
        <v>85000</v>
      </c>
      <c r="H17" s="10">
        <v>177120</v>
      </c>
      <c r="I17" s="10">
        <v>99959</v>
      </c>
      <c r="J17" s="10">
        <v>50022</v>
      </c>
      <c r="K17" s="10">
        <v>30000</v>
      </c>
      <c r="L17" s="10">
        <v>23605</v>
      </c>
      <c r="M17" s="10">
        <v>80480</v>
      </c>
      <c r="N17" s="24">
        <v>78009</v>
      </c>
    </row>
    <row r="18" spans="1:14" ht="17.25" thickTop="1" x14ac:dyDescent="0.3"/>
  </sheetData>
  <mergeCells count="2">
    <mergeCell ref="A1:N1"/>
    <mergeCell ref="F3:F17"/>
  </mergeCells>
  <pageMargins left="0.7" right="0.7" top="0.75" bottom="0.75" header="0.3" footer="0.3"/>
  <pageSetup paperSize="9" scale="9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ySplit="3" topLeftCell="A4" activePane="bottomLeft" state="frozen"/>
      <selection pane="bottomLeft" activeCell="O9" sqref="K3:O9"/>
    </sheetView>
  </sheetViews>
  <sheetFormatPr baseColWidth="10" defaultRowHeight="16.5" x14ac:dyDescent="0.3"/>
  <cols>
    <col min="1" max="1" width="48.7109375" style="1" customWidth="1"/>
    <col min="2" max="3" width="6.85546875" style="1" customWidth="1"/>
    <col min="4" max="4" width="9" style="1" bestFit="1" customWidth="1"/>
    <col min="5" max="5" width="11.7109375" style="1" customWidth="1"/>
    <col min="6" max="6" width="1.42578125" style="1" customWidth="1"/>
    <col min="7" max="7" width="7.7109375" style="1" bestFit="1" customWidth="1"/>
    <col min="8" max="8" width="9.28515625" style="1" bestFit="1" customWidth="1"/>
    <col min="9" max="9" width="8.140625" style="1" customWidth="1"/>
    <col min="10" max="10" width="8.5703125" style="1" bestFit="1" customWidth="1"/>
    <col min="11" max="11" width="7.7109375" style="1" customWidth="1"/>
    <col min="12" max="12" width="8.140625" style="1" bestFit="1" customWidth="1"/>
    <col min="13" max="13" width="13.28515625" style="1" bestFit="1" customWidth="1"/>
    <col min="14" max="14" width="12.42578125" style="1" customWidth="1"/>
    <col min="15" max="16384" width="11.42578125" style="1"/>
  </cols>
  <sheetData>
    <row r="1" spans="1:14" x14ac:dyDescent="0.3">
      <c r="A1" s="39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7.2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51" thickTop="1" thickBot="1" x14ac:dyDescent="0.35">
      <c r="A3" s="16" t="s">
        <v>55</v>
      </c>
      <c r="B3" s="11" t="s">
        <v>97</v>
      </c>
      <c r="C3" s="9" t="s">
        <v>0</v>
      </c>
      <c r="D3" s="9" t="s">
        <v>96</v>
      </c>
      <c r="E3" s="25" t="s">
        <v>98</v>
      </c>
      <c r="F3" s="40"/>
      <c r="G3" s="11" t="s">
        <v>90</v>
      </c>
      <c r="H3" s="9" t="s">
        <v>91</v>
      </c>
      <c r="I3" s="9" t="s">
        <v>74</v>
      </c>
      <c r="J3" s="9" t="s">
        <v>79</v>
      </c>
      <c r="K3" s="9" t="s">
        <v>77</v>
      </c>
      <c r="L3" s="9" t="s">
        <v>78</v>
      </c>
      <c r="M3" s="9" t="s">
        <v>83</v>
      </c>
      <c r="N3" s="16" t="s">
        <v>100</v>
      </c>
    </row>
    <row r="4" spans="1:14" s="37" customFormat="1" ht="17.25" thickTop="1" x14ac:dyDescent="0.3">
      <c r="A4" s="31" t="s">
        <v>1</v>
      </c>
      <c r="B4" s="32"/>
      <c r="C4" s="33"/>
      <c r="D4" s="34"/>
      <c r="E4" s="35">
        <f>SUM(E5:E8)</f>
        <v>6725</v>
      </c>
      <c r="F4" s="41"/>
      <c r="G4" s="32">
        <f>SUM(G5:G8)</f>
        <v>0</v>
      </c>
      <c r="H4" s="32">
        <f>SUM(H5:H8)</f>
        <v>0</v>
      </c>
      <c r="I4" s="32">
        <f t="shared" ref="I4:N4" si="0">SUM(I5:I8)</f>
        <v>0</v>
      </c>
      <c r="J4" s="32">
        <f t="shared" si="0"/>
        <v>0</v>
      </c>
      <c r="K4" s="32">
        <f t="shared" si="0"/>
        <v>0</v>
      </c>
      <c r="L4" s="32">
        <f t="shared" si="0"/>
        <v>0</v>
      </c>
      <c r="M4" s="34">
        <f t="shared" si="0"/>
        <v>0</v>
      </c>
      <c r="N4" s="36">
        <f t="shared" si="0"/>
        <v>6725</v>
      </c>
    </row>
    <row r="5" spans="1:14" x14ac:dyDescent="0.3">
      <c r="A5" s="19" t="s">
        <v>2</v>
      </c>
      <c r="B5" s="14">
        <v>1</v>
      </c>
      <c r="C5" s="30">
        <v>5</v>
      </c>
      <c r="D5" s="3">
        <v>130</v>
      </c>
      <c r="E5" s="28">
        <f>B5*C5*D5</f>
        <v>650</v>
      </c>
      <c r="F5" s="41"/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23">
        <f>E5-SUM(G5:M5)</f>
        <v>650</v>
      </c>
    </row>
    <row r="6" spans="1:14" x14ac:dyDescent="0.3">
      <c r="A6" s="19" t="s">
        <v>3</v>
      </c>
      <c r="B6" s="14">
        <v>1</v>
      </c>
      <c r="C6" s="30">
        <v>5</v>
      </c>
      <c r="D6" s="3">
        <v>100</v>
      </c>
      <c r="E6" s="28">
        <f t="shared" ref="E6:E8" si="1">B6*C6*D6</f>
        <v>500</v>
      </c>
      <c r="F6" s="41"/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23">
        <f t="shared" ref="N6:N100" si="2">E6-SUM(G6:M6)</f>
        <v>500</v>
      </c>
    </row>
    <row r="7" spans="1:14" x14ac:dyDescent="0.3">
      <c r="A7" s="19" t="s">
        <v>4</v>
      </c>
      <c r="B7" s="14">
        <v>1</v>
      </c>
      <c r="C7" s="30">
        <v>5</v>
      </c>
      <c r="D7" s="3">
        <v>115</v>
      </c>
      <c r="E7" s="28">
        <f t="shared" si="1"/>
        <v>575</v>
      </c>
      <c r="F7" s="41"/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3">
        <v>0</v>
      </c>
      <c r="N7" s="23">
        <f t="shared" si="2"/>
        <v>575</v>
      </c>
    </row>
    <row r="8" spans="1:14" x14ac:dyDescent="0.3">
      <c r="A8" s="19" t="s">
        <v>5</v>
      </c>
      <c r="B8" s="14">
        <v>20</v>
      </c>
      <c r="C8" s="30">
        <v>5</v>
      </c>
      <c r="D8" s="3">
        <v>50</v>
      </c>
      <c r="E8" s="28">
        <f t="shared" si="1"/>
        <v>5000</v>
      </c>
      <c r="F8" s="41"/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3">
        <v>0</v>
      </c>
      <c r="N8" s="23">
        <f t="shared" si="2"/>
        <v>5000</v>
      </c>
    </row>
    <row r="9" spans="1:14" s="37" customFormat="1" x14ac:dyDescent="0.3">
      <c r="A9" s="31" t="s">
        <v>6</v>
      </c>
      <c r="B9" s="32"/>
      <c r="C9" s="33"/>
      <c r="D9" s="34"/>
      <c r="E9" s="35">
        <f>SUM(E10:E18)</f>
        <v>240522</v>
      </c>
      <c r="F9" s="41"/>
      <c r="G9" s="32">
        <f t="shared" ref="G9:N9" si="3">SUM(G10:G18)</f>
        <v>0</v>
      </c>
      <c r="H9" s="34">
        <f t="shared" si="3"/>
        <v>163680</v>
      </c>
      <c r="I9" s="34">
        <f t="shared" si="3"/>
        <v>0</v>
      </c>
      <c r="J9" s="34">
        <f t="shared" si="3"/>
        <v>37422</v>
      </c>
      <c r="K9" s="34">
        <f t="shared" si="3"/>
        <v>28215</v>
      </c>
      <c r="L9" s="34">
        <f t="shared" si="3"/>
        <v>11205</v>
      </c>
      <c r="M9" s="34">
        <f t="shared" si="3"/>
        <v>0</v>
      </c>
      <c r="N9" s="36">
        <f t="shared" si="3"/>
        <v>0</v>
      </c>
    </row>
    <row r="10" spans="1:14" x14ac:dyDescent="0.3">
      <c r="A10" s="19" t="s">
        <v>7</v>
      </c>
      <c r="B10" s="14">
        <v>248</v>
      </c>
      <c r="C10" s="30">
        <v>3</v>
      </c>
      <c r="D10" s="3">
        <v>187</v>
      </c>
      <c r="E10" s="28">
        <f>B10*C10*D10</f>
        <v>139128</v>
      </c>
      <c r="F10" s="41"/>
      <c r="G10" s="14">
        <v>0</v>
      </c>
      <c r="H10" s="7">
        <v>139128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3">
        <f t="shared" si="2"/>
        <v>0</v>
      </c>
    </row>
    <row r="11" spans="1:14" x14ac:dyDescent="0.3">
      <c r="A11" s="19" t="s">
        <v>8</v>
      </c>
      <c r="B11" s="14">
        <v>248</v>
      </c>
      <c r="C11" s="30">
        <v>3</v>
      </c>
      <c r="D11" s="3">
        <v>33</v>
      </c>
      <c r="E11" s="28">
        <f t="shared" ref="E11:E18" si="4">B11*C11*D11</f>
        <v>24552</v>
      </c>
      <c r="F11" s="41"/>
      <c r="G11" s="14">
        <v>0</v>
      </c>
      <c r="H11" s="7">
        <v>24552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23">
        <f t="shared" si="2"/>
        <v>0</v>
      </c>
    </row>
    <row r="12" spans="1:14" x14ac:dyDescent="0.3">
      <c r="A12" s="19" t="s">
        <v>9</v>
      </c>
      <c r="B12" s="14">
        <v>45</v>
      </c>
      <c r="C12" s="30">
        <v>3</v>
      </c>
      <c r="D12" s="3">
        <v>209</v>
      </c>
      <c r="E12" s="28">
        <f t="shared" si="4"/>
        <v>28215</v>
      </c>
      <c r="F12" s="41"/>
      <c r="G12" s="14">
        <v>0</v>
      </c>
      <c r="H12" s="14">
        <v>0</v>
      </c>
      <c r="I12" s="14">
        <v>0</v>
      </c>
      <c r="J12" s="14">
        <v>0</v>
      </c>
      <c r="K12" s="7">
        <v>28215</v>
      </c>
      <c r="L12" s="3">
        <v>0</v>
      </c>
      <c r="M12" s="3">
        <v>0</v>
      </c>
      <c r="N12" s="23">
        <f t="shared" si="2"/>
        <v>0</v>
      </c>
    </row>
    <row r="13" spans="1:14" x14ac:dyDescent="0.3">
      <c r="A13" s="19" t="s">
        <v>10</v>
      </c>
      <c r="B13" s="14">
        <v>45</v>
      </c>
      <c r="C13" s="30">
        <v>3</v>
      </c>
      <c r="D13" s="3">
        <v>33</v>
      </c>
      <c r="E13" s="28">
        <f t="shared" si="4"/>
        <v>4455</v>
      </c>
      <c r="F13" s="41"/>
      <c r="G13" s="14">
        <v>0</v>
      </c>
      <c r="H13" s="14">
        <v>0</v>
      </c>
      <c r="I13" s="14">
        <v>0</v>
      </c>
      <c r="J13" s="14">
        <v>0</v>
      </c>
      <c r="K13" s="3">
        <v>0</v>
      </c>
      <c r="L13" s="7">
        <v>4455</v>
      </c>
      <c r="M13" s="3">
        <v>0</v>
      </c>
      <c r="N13" s="23">
        <f t="shared" si="2"/>
        <v>0</v>
      </c>
    </row>
    <row r="14" spans="1:14" x14ac:dyDescent="0.3">
      <c r="A14" s="19" t="s">
        <v>11</v>
      </c>
      <c r="B14" s="14">
        <v>77</v>
      </c>
      <c r="C14" s="30">
        <v>1</v>
      </c>
      <c r="D14" s="3">
        <v>50</v>
      </c>
      <c r="E14" s="28">
        <f t="shared" si="4"/>
        <v>3850</v>
      </c>
      <c r="F14" s="41"/>
      <c r="G14" s="14">
        <v>0</v>
      </c>
      <c r="H14" s="14">
        <v>0</v>
      </c>
      <c r="I14" s="14">
        <v>0</v>
      </c>
      <c r="J14" s="7">
        <v>3850</v>
      </c>
      <c r="K14" s="3">
        <v>0</v>
      </c>
      <c r="L14" s="3">
        <v>0</v>
      </c>
      <c r="M14" s="3">
        <v>0</v>
      </c>
      <c r="N14" s="23">
        <f t="shared" si="2"/>
        <v>0</v>
      </c>
    </row>
    <row r="15" spans="1:14" ht="33" x14ac:dyDescent="0.3">
      <c r="A15" s="19" t="s">
        <v>12</v>
      </c>
      <c r="B15" s="14">
        <v>248</v>
      </c>
      <c r="C15" s="30">
        <v>3</v>
      </c>
      <c r="D15" s="3">
        <v>35</v>
      </c>
      <c r="E15" s="28">
        <f t="shared" si="4"/>
        <v>26040</v>
      </c>
      <c r="F15" s="41"/>
      <c r="G15" s="14">
        <v>0</v>
      </c>
      <c r="H15" s="14">
        <v>0</v>
      </c>
      <c r="I15" s="14">
        <v>0</v>
      </c>
      <c r="J15" s="7">
        <v>26040</v>
      </c>
      <c r="K15" s="3">
        <v>0</v>
      </c>
      <c r="L15" s="3">
        <v>0</v>
      </c>
      <c r="M15" s="3">
        <v>0</v>
      </c>
      <c r="N15" s="23">
        <f t="shared" si="2"/>
        <v>0</v>
      </c>
    </row>
    <row r="16" spans="1:14" x14ac:dyDescent="0.3">
      <c r="A16" s="19" t="s">
        <v>13</v>
      </c>
      <c r="B16" s="14">
        <v>293</v>
      </c>
      <c r="C16" s="30">
        <v>2</v>
      </c>
      <c r="D16" s="3">
        <v>12</v>
      </c>
      <c r="E16" s="28">
        <f t="shared" si="4"/>
        <v>7032</v>
      </c>
      <c r="F16" s="41"/>
      <c r="G16" s="14">
        <v>0</v>
      </c>
      <c r="H16" s="14">
        <v>0</v>
      </c>
      <c r="I16" s="14">
        <v>0</v>
      </c>
      <c r="J16" s="7">
        <v>7032</v>
      </c>
      <c r="K16" s="3">
        <v>0</v>
      </c>
      <c r="L16" s="3">
        <v>0</v>
      </c>
      <c r="M16" s="3">
        <v>0</v>
      </c>
      <c r="N16" s="23">
        <f t="shared" si="2"/>
        <v>0</v>
      </c>
    </row>
    <row r="17" spans="1:14" x14ac:dyDescent="0.3">
      <c r="A17" s="19" t="s">
        <v>14</v>
      </c>
      <c r="B17" s="14">
        <v>45</v>
      </c>
      <c r="C17" s="30">
        <v>3</v>
      </c>
      <c r="D17" s="3">
        <v>50</v>
      </c>
      <c r="E17" s="28">
        <f t="shared" si="4"/>
        <v>6750</v>
      </c>
      <c r="F17" s="41"/>
      <c r="G17" s="14">
        <v>0</v>
      </c>
      <c r="H17" s="14">
        <v>0</v>
      </c>
      <c r="I17" s="14">
        <v>0</v>
      </c>
      <c r="J17" s="3">
        <v>0</v>
      </c>
      <c r="K17" s="3">
        <v>0</v>
      </c>
      <c r="L17" s="7">
        <v>6750</v>
      </c>
      <c r="M17" s="3">
        <v>0</v>
      </c>
      <c r="N17" s="23">
        <f t="shared" si="2"/>
        <v>0</v>
      </c>
    </row>
    <row r="18" spans="1:14" x14ac:dyDescent="0.3">
      <c r="A18" s="19" t="s">
        <v>15</v>
      </c>
      <c r="B18" s="14">
        <v>10</v>
      </c>
      <c r="C18" s="30">
        <v>2</v>
      </c>
      <c r="D18" s="3">
        <v>25</v>
      </c>
      <c r="E18" s="28">
        <f t="shared" si="4"/>
        <v>500</v>
      </c>
      <c r="F18" s="41"/>
      <c r="G18" s="14">
        <v>0</v>
      </c>
      <c r="H18" s="14">
        <v>0</v>
      </c>
      <c r="I18" s="14">
        <v>0</v>
      </c>
      <c r="J18" s="7">
        <v>500</v>
      </c>
      <c r="K18" s="3">
        <v>0</v>
      </c>
      <c r="L18" s="3">
        <v>0</v>
      </c>
      <c r="M18" s="3">
        <v>0</v>
      </c>
      <c r="N18" s="23">
        <f t="shared" si="2"/>
        <v>0</v>
      </c>
    </row>
    <row r="19" spans="1:14" s="37" customFormat="1" x14ac:dyDescent="0.3">
      <c r="A19" s="31" t="s">
        <v>94</v>
      </c>
      <c r="B19" s="32"/>
      <c r="C19" s="33"/>
      <c r="D19" s="34"/>
      <c r="E19" s="35">
        <f>SUM(E20:E29)</f>
        <v>25880</v>
      </c>
      <c r="F19" s="41"/>
      <c r="G19" s="32">
        <f>SUM(G20:G29)</f>
        <v>0</v>
      </c>
      <c r="H19" s="34">
        <f t="shared" ref="H19" si="5">SUM(H20:H29)</f>
        <v>0</v>
      </c>
      <c r="I19" s="34">
        <f t="shared" ref="I19" si="6">SUM(I20:I29)</f>
        <v>24380</v>
      </c>
      <c r="J19" s="34">
        <f t="shared" ref="J19" si="7">SUM(J20:J29)</f>
        <v>0</v>
      </c>
      <c r="K19" s="34">
        <f t="shared" ref="K19" si="8">SUM(K20:K29)</f>
        <v>1500</v>
      </c>
      <c r="L19" s="34">
        <f t="shared" ref="L19" si="9">SUM(L20:L29)</f>
        <v>0</v>
      </c>
      <c r="M19" s="34">
        <f t="shared" ref="M19" si="10">SUM(M20:M29)</f>
        <v>0</v>
      </c>
      <c r="N19" s="36">
        <f>SUM(N20:N29)</f>
        <v>0</v>
      </c>
    </row>
    <row r="20" spans="1:14" x14ac:dyDescent="0.3">
      <c r="A20" s="19" t="s">
        <v>16</v>
      </c>
      <c r="B20" s="14">
        <v>30</v>
      </c>
      <c r="C20" s="30">
        <v>10</v>
      </c>
      <c r="D20" s="3">
        <v>5</v>
      </c>
      <c r="E20" s="28">
        <f>B20*C20*D20</f>
        <v>1500</v>
      </c>
      <c r="F20" s="41"/>
      <c r="G20" s="14">
        <v>0</v>
      </c>
      <c r="H20" s="14">
        <v>0</v>
      </c>
      <c r="I20" s="14">
        <v>0</v>
      </c>
      <c r="J20" s="14">
        <v>0</v>
      </c>
      <c r="K20" s="7">
        <v>1500</v>
      </c>
      <c r="L20" s="14">
        <v>0</v>
      </c>
      <c r="M20" s="14">
        <v>0</v>
      </c>
      <c r="N20" s="23">
        <f t="shared" ref="N20:N29" si="11">E20-SUM(G20:M20)</f>
        <v>0</v>
      </c>
    </row>
    <row r="21" spans="1:14" x14ac:dyDescent="0.3">
      <c r="A21" s="19" t="s">
        <v>102</v>
      </c>
      <c r="B21" s="14">
        <v>265</v>
      </c>
      <c r="C21" s="30">
        <v>20</v>
      </c>
      <c r="D21" s="3">
        <v>2.5</v>
      </c>
      <c r="E21" s="28">
        <f t="shared" ref="E21:E29" si="12">B21*C21*D21</f>
        <v>13250</v>
      </c>
      <c r="F21" s="41"/>
      <c r="G21" s="14">
        <v>0</v>
      </c>
      <c r="H21" s="14">
        <v>0</v>
      </c>
      <c r="I21" s="7">
        <v>13250</v>
      </c>
      <c r="J21" s="14">
        <v>0</v>
      </c>
      <c r="K21" s="14">
        <v>0</v>
      </c>
      <c r="L21" s="14">
        <v>0</v>
      </c>
      <c r="M21" s="14">
        <v>0</v>
      </c>
      <c r="N21" s="23">
        <f t="shared" si="11"/>
        <v>0</v>
      </c>
    </row>
    <row r="22" spans="1:14" x14ac:dyDescent="0.3">
      <c r="A22" s="19" t="s">
        <v>103</v>
      </c>
      <c r="B22" s="14">
        <v>45</v>
      </c>
      <c r="C22" s="30">
        <v>20</v>
      </c>
      <c r="D22" s="3">
        <v>2.5</v>
      </c>
      <c r="E22" s="28">
        <f t="shared" si="12"/>
        <v>2250</v>
      </c>
      <c r="F22" s="41"/>
      <c r="G22" s="14">
        <v>0</v>
      </c>
      <c r="H22" s="14">
        <v>0</v>
      </c>
      <c r="I22" s="7">
        <v>2250</v>
      </c>
      <c r="J22" s="14">
        <v>0</v>
      </c>
      <c r="K22" s="14">
        <v>0</v>
      </c>
      <c r="L22" s="14">
        <v>0</v>
      </c>
      <c r="M22" s="3">
        <v>0</v>
      </c>
      <c r="N22" s="23">
        <f t="shared" si="11"/>
        <v>0</v>
      </c>
    </row>
    <row r="23" spans="1:14" ht="33" x14ac:dyDescent="0.3">
      <c r="A23" s="19" t="s">
        <v>17</v>
      </c>
      <c r="B23" s="14">
        <v>6</v>
      </c>
      <c r="C23" s="30">
        <v>1</v>
      </c>
      <c r="D23" s="3">
        <v>5</v>
      </c>
      <c r="E23" s="28">
        <f t="shared" si="12"/>
        <v>30</v>
      </c>
      <c r="F23" s="41"/>
      <c r="G23" s="14">
        <v>0</v>
      </c>
      <c r="H23" s="14">
        <v>0</v>
      </c>
      <c r="I23" s="7">
        <v>30</v>
      </c>
      <c r="J23" s="14">
        <v>0</v>
      </c>
      <c r="K23" s="14">
        <v>0</v>
      </c>
      <c r="L23" s="14">
        <v>0</v>
      </c>
      <c r="M23" s="3">
        <v>0</v>
      </c>
      <c r="N23" s="23">
        <f t="shared" si="11"/>
        <v>0</v>
      </c>
    </row>
    <row r="24" spans="1:14" x14ac:dyDescent="0.3">
      <c r="A24" s="19" t="s">
        <v>18</v>
      </c>
      <c r="B24" s="14">
        <v>2</v>
      </c>
      <c r="C24" s="30">
        <v>10</v>
      </c>
      <c r="D24" s="3">
        <v>5</v>
      </c>
      <c r="E24" s="28">
        <f t="shared" si="12"/>
        <v>100</v>
      </c>
      <c r="F24" s="41"/>
      <c r="G24" s="14">
        <v>0</v>
      </c>
      <c r="H24" s="14">
        <v>0</v>
      </c>
      <c r="I24" s="7">
        <v>100</v>
      </c>
      <c r="J24" s="14">
        <v>0</v>
      </c>
      <c r="K24" s="14">
        <v>0</v>
      </c>
      <c r="L24" s="14">
        <v>0</v>
      </c>
      <c r="M24" s="3">
        <v>0</v>
      </c>
      <c r="N24" s="23">
        <f t="shared" si="11"/>
        <v>0</v>
      </c>
    </row>
    <row r="25" spans="1:14" x14ac:dyDescent="0.3">
      <c r="A25" s="19" t="s">
        <v>19</v>
      </c>
      <c r="B25" s="14">
        <v>2</v>
      </c>
      <c r="C25" s="30">
        <v>20</v>
      </c>
      <c r="D25" s="3">
        <v>160</v>
      </c>
      <c r="E25" s="28">
        <f t="shared" si="12"/>
        <v>6400</v>
      </c>
      <c r="F25" s="41"/>
      <c r="G25" s="14">
        <v>0</v>
      </c>
      <c r="H25" s="14">
        <v>0</v>
      </c>
      <c r="I25" s="7">
        <v>6400</v>
      </c>
      <c r="J25" s="14">
        <v>0</v>
      </c>
      <c r="K25" s="14">
        <v>0</v>
      </c>
      <c r="L25" s="14">
        <v>0</v>
      </c>
      <c r="M25" s="3">
        <v>0</v>
      </c>
      <c r="N25" s="23">
        <f t="shared" si="11"/>
        <v>0</v>
      </c>
    </row>
    <row r="26" spans="1:14" x14ac:dyDescent="0.3">
      <c r="A26" s="19" t="s">
        <v>20</v>
      </c>
      <c r="B26" s="14">
        <v>12</v>
      </c>
      <c r="C26" s="30">
        <v>20</v>
      </c>
      <c r="D26" s="3">
        <v>5</v>
      </c>
      <c r="E26" s="28">
        <f t="shared" si="12"/>
        <v>1200</v>
      </c>
      <c r="F26" s="41"/>
      <c r="G26" s="14">
        <v>0</v>
      </c>
      <c r="H26" s="14">
        <v>0</v>
      </c>
      <c r="I26" s="7">
        <v>1200</v>
      </c>
      <c r="J26" s="14">
        <v>0</v>
      </c>
      <c r="K26" s="14">
        <v>0</v>
      </c>
      <c r="L26" s="14">
        <v>0</v>
      </c>
      <c r="M26" s="3">
        <v>0</v>
      </c>
      <c r="N26" s="23">
        <f t="shared" si="11"/>
        <v>0</v>
      </c>
    </row>
    <row r="27" spans="1:14" x14ac:dyDescent="0.3">
      <c r="A27" s="19" t="s">
        <v>21</v>
      </c>
      <c r="B27" s="14">
        <v>2</v>
      </c>
      <c r="C27" s="30">
        <v>20</v>
      </c>
      <c r="D27" s="3">
        <v>5</v>
      </c>
      <c r="E27" s="28">
        <f t="shared" si="12"/>
        <v>200</v>
      </c>
      <c r="F27" s="41"/>
      <c r="G27" s="14">
        <v>0</v>
      </c>
      <c r="H27" s="14">
        <v>0</v>
      </c>
      <c r="I27" s="7">
        <v>200</v>
      </c>
      <c r="J27" s="14">
        <v>0</v>
      </c>
      <c r="K27" s="14">
        <v>0</v>
      </c>
      <c r="L27" s="14">
        <v>0</v>
      </c>
      <c r="M27" s="3">
        <v>0</v>
      </c>
      <c r="N27" s="23">
        <f t="shared" si="11"/>
        <v>0</v>
      </c>
    </row>
    <row r="28" spans="1:14" x14ac:dyDescent="0.3">
      <c r="A28" s="19" t="s">
        <v>22</v>
      </c>
      <c r="B28" s="14">
        <v>2</v>
      </c>
      <c r="C28" s="30">
        <v>20</v>
      </c>
      <c r="D28" s="3">
        <v>5</v>
      </c>
      <c r="E28" s="28">
        <f t="shared" si="12"/>
        <v>200</v>
      </c>
      <c r="F28" s="41"/>
      <c r="G28" s="14">
        <v>0</v>
      </c>
      <c r="H28" s="14">
        <v>0</v>
      </c>
      <c r="I28" s="7">
        <v>200</v>
      </c>
      <c r="J28" s="14">
        <v>0</v>
      </c>
      <c r="K28" s="14">
        <v>0</v>
      </c>
      <c r="L28" s="14">
        <v>0</v>
      </c>
      <c r="M28" s="3">
        <v>0</v>
      </c>
      <c r="N28" s="23">
        <f t="shared" si="11"/>
        <v>0</v>
      </c>
    </row>
    <row r="29" spans="1:14" x14ac:dyDescent="0.3">
      <c r="A29" s="19" t="s">
        <v>23</v>
      </c>
      <c r="B29" s="14">
        <v>1</v>
      </c>
      <c r="C29" s="30">
        <v>1</v>
      </c>
      <c r="D29" s="3">
        <v>750</v>
      </c>
      <c r="E29" s="28">
        <f t="shared" si="12"/>
        <v>750</v>
      </c>
      <c r="F29" s="41"/>
      <c r="G29" s="14">
        <v>0</v>
      </c>
      <c r="H29" s="14">
        <v>0</v>
      </c>
      <c r="I29" s="7">
        <v>750</v>
      </c>
      <c r="J29" s="14">
        <v>0</v>
      </c>
      <c r="K29" s="14">
        <v>0</v>
      </c>
      <c r="L29" s="14">
        <v>0</v>
      </c>
      <c r="M29" s="3">
        <v>0</v>
      </c>
      <c r="N29" s="23">
        <f t="shared" si="11"/>
        <v>0</v>
      </c>
    </row>
    <row r="30" spans="1:14" s="37" customFormat="1" ht="33" x14ac:dyDescent="0.3">
      <c r="A30" s="31" t="s">
        <v>104</v>
      </c>
      <c r="B30" s="32"/>
      <c r="C30" s="33"/>
      <c r="D30" s="34"/>
      <c r="E30" s="35">
        <f>SUM(E31:E46)</f>
        <v>25156</v>
      </c>
      <c r="F30" s="41"/>
      <c r="G30" s="32">
        <f>SUM(G31:G46)</f>
        <v>0</v>
      </c>
      <c r="H30" s="34">
        <f t="shared" ref="H30" si="13">SUM(H31:H46)</f>
        <v>0</v>
      </c>
      <c r="I30" s="34">
        <f t="shared" ref="I30" si="14">SUM(I31:I46)</f>
        <v>25156</v>
      </c>
      <c r="J30" s="34">
        <f t="shared" ref="J30" si="15">SUM(J31:J46)</f>
        <v>0</v>
      </c>
      <c r="K30" s="34">
        <f t="shared" ref="K30" si="16">SUM(K31:K46)</f>
        <v>0</v>
      </c>
      <c r="L30" s="34">
        <f t="shared" ref="L30" si="17">SUM(L31:L46)</f>
        <v>0</v>
      </c>
      <c r="M30" s="34">
        <f t="shared" ref="M30" si="18">SUM(M31:M46)</f>
        <v>0</v>
      </c>
      <c r="N30" s="36">
        <f>SUM(N31:N46)</f>
        <v>0</v>
      </c>
    </row>
    <row r="31" spans="1:14" x14ac:dyDescent="0.3">
      <c r="A31" s="19" t="s">
        <v>60</v>
      </c>
      <c r="B31" s="14">
        <v>850</v>
      </c>
      <c r="C31" s="30">
        <v>1</v>
      </c>
      <c r="D31" s="3">
        <v>2.5</v>
      </c>
      <c r="E31" s="28">
        <f>B31*C31*D31</f>
        <v>2125</v>
      </c>
      <c r="F31" s="41"/>
      <c r="G31" s="14">
        <v>0</v>
      </c>
      <c r="H31" s="14">
        <v>0</v>
      </c>
      <c r="I31" s="7">
        <v>2125</v>
      </c>
      <c r="J31" s="14">
        <v>0</v>
      </c>
      <c r="K31" s="14">
        <v>0</v>
      </c>
      <c r="L31" s="14">
        <v>0</v>
      </c>
      <c r="M31" s="14">
        <v>0</v>
      </c>
      <c r="N31" s="23">
        <f t="shared" ref="N31:N46" si="19">E31-SUM(G31:M31)</f>
        <v>0</v>
      </c>
    </row>
    <row r="32" spans="1:14" x14ac:dyDescent="0.3">
      <c r="A32" s="19" t="s">
        <v>61</v>
      </c>
      <c r="B32" s="14">
        <v>850</v>
      </c>
      <c r="C32" s="30">
        <v>1</v>
      </c>
      <c r="D32" s="3">
        <v>5</v>
      </c>
      <c r="E32" s="28">
        <f t="shared" ref="E32:E45" si="20">B32*C32*D32</f>
        <v>4250</v>
      </c>
      <c r="F32" s="41"/>
      <c r="G32" s="14">
        <v>0</v>
      </c>
      <c r="H32" s="14">
        <v>0</v>
      </c>
      <c r="I32" s="7">
        <v>4250</v>
      </c>
      <c r="J32" s="14">
        <v>0</v>
      </c>
      <c r="K32" s="14">
        <v>0</v>
      </c>
      <c r="L32" s="14">
        <v>0</v>
      </c>
      <c r="M32" s="14">
        <v>0</v>
      </c>
      <c r="N32" s="23">
        <f t="shared" si="19"/>
        <v>0</v>
      </c>
    </row>
    <row r="33" spans="1:14" x14ac:dyDescent="0.3">
      <c r="A33" s="19" t="s">
        <v>62</v>
      </c>
      <c r="B33" s="14">
        <v>300</v>
      </c>
      <c r="C33" s="30">
        <v>1</v>
      </c>
      <c r="D33" s="3">
        <v>1.5</v>
      </c>
      <c r="E33" s="28">
        <f t="shared" si="20"/>
        <v>450</v>
      </c>
      <c r="F33" s="41"/>
      <c r="G33" s="14">
        <v>0</v>
      </c>
      <c r="H33" s="14">
        <v>0</v>
      </c>
      <c r="I33" s="7">
        <v>450</v>
      </c>
      <c r="J33" s="14">
        <v>0</v>
      </c>
      <c r="K33" s="14">
        <v>0</v>
      </c>
      <c r="L33" s="14">
        <v>0</v>
      </c>
      <c r="M33" s="3">
        <v>0</v>
      </c>
      <c r="N33" s="23">
        <f t="shared" si="19"/>
        <v>0</v>
      </c>
    </row>
    <row r="34" spans="1:14" x14ac:dyDescent="0.3">
      <c r="A34" s="19" t="s">
        <v>63</v>
      </c>
      <c r="B34" s="14">
        <v>850</v>
      </c>
      <c r="C34" s="30">
        <v>1</v>
      </c>
      <c r="D34" s="3">
        <v>2</v>
      </c>
      <c r="E34" s="28">
        <f t="shared" si="20"/>
        <v>1700</v>
      </c>
      <c r="F34" s="41"/>
      <c r="G34" s="14">
        <v>0</v>
      </c>
      <c r="H34" s="14">
        <v>0</v>
      </c>
      <c r="I34" s="7">
        <v>1700</v>
      </c>
      <c r="J34" s="14">
        <v>0</v>
      </c>
      <c r="K34" s="14">
        <v>0</v>
      </c>
      <c r="L34" s="14">
        <v>0</v>
      </c>
      <c r="M34" s="3">
        <v>0</v>
      </c>
      <c r="N34" s="23">
        <f t="shared" si="19"/>
        <v>0</v>
      </c>
    </row>
    <row r="35" spans="1:14" ht="33" x14ac:dyDescent="0.3">
      <c r="A35" s="19" t="s">
        <v>64</v>
      </c>
      <c r="B35" s="14">
        <v>1200</v>
      </c>
      <c r="C35" s="30">
        <v>1</v>
      </c>
      <c r="D35" s="3">
        <v>1.6</v>
      </c>
      <c r="E35" s="28">
        <f t="shared" si="20"/>
        <v>1920</v>
      </c>
      <c r="F35" s="41"/>
      <c r="G35" s="14">
        <v>0</v>
      </c>
      <c r="H35" s="14">
        <v>0</v>
      </c>
      <c r="I35" s="7">
        <v>1920</v>
      </c>
      <c r="J35" s="14">
        <v>0</v>
      </c>
      <c r="K35" s="14">
        <v>0</v>
      </c>
      <c r="L35" s="14">
        <v>0</v>
      </c>
      <c r="M35" s="3">
        <v>0</v>
      </c>
      <c r="N35" s="23">
        <f t="shared" si="19"/>
        <v>0</v>
      </c>
    </row>
    <row r="36" spans="1:14" x14ac:dyDescent="0.3">
      <c r="A36" s="19" t="s">
        <v>65</v>
      </c>
      <c r="B36" s="14">
        <v>850</v>
      </c>
      <c r="C36" s="30">
        <v>1</v>
      </c>
      <c r="D36" s="3">
        <v>1</v>
      </c>
      <c r="E36" s="28">
        <f t="shared" si="20"/>
        <v>850</v>
      </c>
      <c r="F36" s="41"/>
      <c r="G36" s="14">
        <v>0</v>
      </c>
      <c r="H36" s="14">
        <v>0</v>
      </c>
      <c r="I36" s="7">
        <v>850</v>
      </c>
      <c r="J36" s="14">
        <v>0</v>
      </c>
      <c r="K36" s="14">
        <v>0</v>
      </c>
      <c r="L36" s="14">
        <v>0</v>
      </c>
      <c r="M36" s="3">
        <v>0</v>
      </c>
      <c r="N36" s="23">
        <f t="shared" si="19"/>
        <v>0</v>
      </c>
    </row>
    <row r="37" spans="1:14" x14ac:dyDescent="0.3">
      <c r="A37" s="19" t="s">
        <v>66</v>
      </c>
      <c r="B37" s="14">
        <v>1000</v>
      </c>
      <c r="C37" s="30">
        <v>1</v>
      </c>
      <c r="D37" s="3">
        <v>0.5</v>
      </c>
      <c r="E37" s="28">
        <f t="shared" si="20"/>
        <v>500</v>
      </c>
      <c r="F37" s="41"/>
      <c r="G37" s="14">
        <v>0</v>
      </c>
      <c r="H37" s="14">
        <v>0</v>
      </c>
      <c r="I37" s="7">
        <v>500</v>
      </c>
      <c r="J37" s="14">
        <v>0</v>
      </c>
      <c r="K37" s="14">
        <v>0</v>
      </c>
      <c r="L37" s="14">
        <v>0</v>
      </c>
      <c r="M37" s="3">
        <v>0</v>
      </c>
      <c r="N37" s="23">
        <f t="shared" si="19"/>
        <v>0</v>
      </c>
    </row>
    <row r="38" spans="1:14" x14ac:dyDescent="0.3">
      <c r="A38" s="19" t="s">
        <v>24</v>
      </c>
      <c r="B38" s="14">
        <v>6000</v>
      </c>
      <c r="C38" s="30">
        <v>1</v>
      </c>
      <c r="D38" s="3">
        <v>0.5</v>
      </c>
      <c r="E38" s="28">
        <f t="shared" si="20"/>
        <v>3000</v>
      </c>
      <c r="F38" s="41"/>
      <c r="G38" s="14">
        <v>0</v>
      </c>
      <c r="H38" s="14">
        <v>0</v>
      </c>
      <c r="I38" s="7">
        <v>3000</v>
      </c>
      <c r="J38" s="14">
        <v>0</v>
      </c>
      <c r="K38" s="14">
        <v>0</v>
      </c>
      <c r="L38" s="14">
        <v>0</v>
      </c>
      <c r="M38" s="3">
        <v>0</v>
      </c>
      <c r="N38" s="23">
        <f t="shared" si="19"/>
        <v>0</v>
      </c>
    </row>
    <row r="39" spans="1:14" x14ac:dyDescent="0.3">
      <c r="A39" s="19" t="s">
        <v>25</v>
      </c>
      <c r="B39" s="14">
        <v>86</v>
      </c>
      <c r="C39" s="30">
        <v>1</v>
      </c>
      <c r="D39" s="3">
        <v>1</v>
      </c>
      <c r="E39" s="28">
        <f t="shared" si="20"/>
        <v>86</v>
      </c>
      <c r="F39" s="41"/>
      <c r="G39" s="14">
        <v>0</v>
      </c>
      <c r="H39" s="14">
        <v>0</v>
      </c>
      <c r="I39" s="7">
        <v>86</v>
      </c>
      <c r="J39" s="14">
        <v>0</v>
      </c>
      <c r="K39" s="14">
        <v>0</v>
      </c>
      <c r="L39" s="14">
        <v>0</v>
      </c>
      <c r="M39" s="3">
        <v>0</v>
      </c>
      <c r="N39" s="23">
        <f t="shared" si="19"/>
        <v>0</v>
      </c>
    </row>
    <row r="40" spans="1:14" x14ac:dyDescent="0.3">
      <c r="A40" s="19" t="s">
        <v>67</v>
      </c>
      <c r="B40" s="14">
        <v>150</v>
      </c>
      <c r="C40" s="30">
        <v>1</v>
      </c>
      <c r="D40" s="3">
        <v>1</v>
      </c>
      <c r="E40" s="28">
        <f t="shared" si="20"/>
        <v>150</v>
      </c>
      <c r="F40" s="41"/>
      <c r="G40" s="14">
        <v>0</v>
      </c>
      <c r="H40" s="14">
        <v>0</v>
      </c>
      <c r="I40" s="7">
        <v>150</v>
      </c>
      <c r="J40" s="14">
        <v>0</v>
      </c>
      <c r="K40" s="14">
        <v>0</v>
      </c>
      <c r="L40" s="14">
        <v>0</v>
      </c>
      <c r="M40" s="3">
        <v>0</v>
      </c>
      <c r="N40" s="23">
        <f t="shared" si="19"/>
        <v>0</v>
      </c>
    </row>
    <row r="41" spans="1:14" x14ac:dyDescent="0.3">
      <c r="A41" s="19" t="s">
        <v>68</v>
      </c>
      <c r="B41" s="14">
        <v>500</v>
      </c>
      <c r="C41" s="30">
        <v>1</v>
      </c>
      <c r="D41" s="3">
        <v>2</v>
      </c>
      <c r="E41" s="28">
        <f t="shared" si="20"/>
        <v>1000</v>
      </c>
      <c r="F41" s="41"/>
      <c r="G41" s="14">
        <v>0</v>
      </c>
      <c r="H41" s="14">
        <v>0</v>
      </c>
      <c r="I41" s="7">
        <v>1000</v>
      </c>
      <c r="J41" s="14">
        <v>0</v>
      </c>
      <c r="K41" s="14">
        <v>0</v>
      </c>
      <c r="L41" s="14">
        <v>0</v>
      </c>
      <c r="M41" s="3">
        <v>0</v>
      </c>
      <c r="N41" s="23">
        <f t="shared" si="19"/>
        <v>0</v>
      </c>
    </row>
    <row r="42" spans="1:14" x14ac:dyDescent="0.3">
      <c r="A42" s="19" t="s">
        <v>54</v>
      </c>
      <c r="B42" s="14">
        <v>400</v>
      </c>
      <c r="C42" s="30">
        <v>1</v>
      </c>
      <c r="D42" s="3">
        <v>2</v>
      </c>
      <c r="E42" s="28">
        <f t="shared" si="20"/>
        <v>800</v>
      </c>
      <c r="F42" s="41"/>
      <c r="G42" s="14">
        <v>0</v>
      </c>
      <c r="H42" s="14">
        <v>0</v>
      </c>
      <c r="I42" s="7">
        <v>800</v>
      </c>
      <c r="J42" s="14">
        <v>0</v>
      </c>
      <c r="K42" s="14">
        <v>0</v>
      </c>
      <c r="L42" s="14">
        <v>0</v>
      </c>
      <c r="M42" s="3">
        <v>0</v>
      </c>
      <c r="N42" s="23">
        <f t="shared" si="19"/>
        <v>0</v>
      </c>
    </row>
    <row r="43" spans="1:14" x14ac:dyDescent="0.3">
      <c r="A43" s="19" t="s">
        <v>69</v>
      </c>
      <c r="B43" s="14">
        <v>450</v>
      </c>
      <c r="C43" s="30">
        <v>1</v>
      </c>
      <c r="D43" s="3">
        <v>8.5</v>
      </c>
      <c r="E43" s="28">
        <f t="shared" si="20"/>
        <v>3825</v>
      </c>
      <c r="F43" s="41"/>
      <c r="G43" s="14">
        <v>0</v>
      </c>
      <c r="H43" s="14">
        <v>0</v>
      </c>
      <c r="I43" s="7">
        <v>3825</v>
      </c>
      <c r="J43" s="14">
        <v>0</v>
      </c>
      <c r="K43" s="14">
        <v>0</v>
      </c>
      <c r="L43" s="14">
        <v>0</v>
      </c>
      <c r="M43" s="3">
        <v>0</v>
      </c>
      <c r="N43" s="23">
        <f t="shared" si="19"/>
        <v>0</v>
      </c>
    </row>
    <row r="44" spans="1:14" x14ac:dyDescent="0.3">
      <c r="A44" s="19" t="s">
        <v>72</v>
      </c>
      <c r="B44" s="14">
        <v>450</v>
      </c>
      <c r="C44" s="30">
        <v>1</v>
      </c>
      <c r="D44" s="3">
        <v>3</v>
      </c>
      <c r="E44" s="28">
        <f t="shared" si="20"/>
        <v>1350</v>
      </c>
      <c r="F44" s="41"/>
      <c r="G44" s="14">
        <v>0</v>
      </c>
      <c r="H44" s="14">
        <v>0</v>
      </c>
      <c r="I44" s="7">
        <v>1350</v>
      </c>
      <c r="J44" s="14">
        <v>0</v>
      </c>
      <c r="K44" s="14">
        <v>0</v>
      </c>
      <c r="L44" s="14">
        <v>0</v>
      </c>
      <c r="M44" s="3">
        <v>0</v>
      </c>
      <c r="N44" s="23">
        <f t="shared" si="19"/>
        <v>0</v>
      </c>
    </row>
    <row r="45" spans="1:14" x14ac:dyDescent="0.3">
      <c r="A45" s="19" t="s">
        <v>70</v>
      </c>
      <c r="B45" s="14">
        <v>450</v>
      </c>
      <c r="C45" s="30">
        <v>1</v>
      </c>
      <c r="D45" s="3">
        <v>2</v>
      </c>
      <c r="E45" s="28">
        <f t="shared" si="20"/>
        <v>900</v>
      </c>
      <c r="F45" s="41"/>
      <c r="G45" s="14">
        <v>0</v>
      </c>
      <c r="H45" s="14">
        <v>0</v>
      </c>
      <c r="I45" s="7">
        <v>900</v>
      </c>
      <c r="J45" s="14">
        <v>0</v>
      </c>
      <c r="K45" s="14">
        <v>0</v>
      </c>
      <c r="L45" s="14">
        <v>0</v>
      </c>
      <c r="M45" s="3">
        <v>0</v>
      </c>
      <c r="N45" s="23">
        <f t="shared" si="19"/>
        <v>0</v>
      </c>
    </row>
    <row r="46" spans="1:14" x14ac:dyDescent="0.3">
      <c r="A46" s="19" t="s">
        <v>71</v>
      </c>
      <c r="B46" s="14">
        <v>450</v>
      </c>
      <c r="C46" s="30">
        <v>1</v>
      </c>
      <c r="D46" s="3">
        <v>5</v>
      </c>
      <c r="E46" s="28">
        <f t="shared" ref="E46" si="21">B46*C46*D46</f>
        <v>2250</v>
      </c>
      <c r="F46" s="41"/>
      <c r="G46" s="14">
        <v>0</v>
      </c>
      <c r="H46" s="14">
        <v>0</v>
      </c>
      <c r="I46" s="7">
        <v>2250</v>
      </c>
      <c r="J46" s="14">
        <v>0</v>
      </c>
      <c r="K46" s="14">
        <v>0</v>
      </c>
      <c r="L46" s="14">
        <v>0</v>
      </c>
      <c r="M46" s="3">
        <v>0</v>
      </c>
      <c r="N46" s="23">
        <f t="shared" si="19"/>
        <v>0</v>
      </c>
    </row>
    <row r="47" spans="1:14" s="37" customFormat="1" ht="33" x14ac:dyDescent="0.3">
      <c r="A47" s="31" t="s">
        <v>86</v>
      </c>
      <c r="B47" s="32"/>
      <c r="C47" s="33"/>
      <c r="D47" s="34"/>
      <c r="E47" s="35">
        <f>SUM(E48:E59)</f>
        <v>40223</v>
      </c>
      <c r="F47" s="41"/>
      <c r="G47" s="32">
        <f t="shared" ref="G47:M47" si="22">SUM(G48:G59)</f>
        <v>0</v>
      </c>
      <c r="H47" s="34">
        <f t="shared" si="22"/>
        <v>0</v>
      </c>
      <c r="I47" s="34">
        <f t="shared" si="22"/>
        <v>40223</v>
      </c>
      <c r="J47" s="34">
        <f t="shared" si="22"/>
        <v>0</v>
      </c>
      <c r="K47" s="34">
        <f t="shared" si="22"/>
        <v>0</v>
      </c>
      <c r="L47" s="34">
        <f t="shared" si="22"/>
        <v>0</v>
      </c>
      <c r="M47" s="34">
        <f t="shared" si="22"/>
        <v>0</v>
      </c>
      <c r="N47" s="36">
        <f>SUM(N48:N59)</f>
        <v>0</v>
      </c>
    </row>
    <row r="48" spans="1:14" ht="49.5" x14ac:dyDescent="0.3">
      <c r="A48" s="19" t="s">
        <v>73</v>
      </c>
      <c r="B48" s="14">
        <v>310</v>
      </c>
      <c r="C48" s="30">
        <v>1</v>
      </c>
      <c r="D48" s="3">
        <v>6</v>
      </c>
      <c r="E48" s="28">
        <f>B48*C48*D48</f>
        <v>1860</v>
      </c>
      <c r="F48" s="41"/>
      <c r="G48" s="14">
        <v>0</v>
      </c>
      <c r="H48" s="14">
        <v>0</v>
      </c>
      <c r="I48" s="7">
        <v>1860</v>
      </c>
      <c r="J48" s="14">
        <v>0</v>
      </c>
      <c r="K48" s="14">
        <v>0</v>
      </c>
      <c r="L48" s="14">
        <v>0</v>
      </c>
      <c r="M48" s="14">
        <v>0</v>
      </c>
      <c r="N48" s="23">
        <f t="shared" ref="N48:N73" si="23">E48-SUM(G48:M48)</f>
        <v>0</v>
      </c>
    </row>
    <row r="49" spans="1:16" x14ac:dyDescent="0.3">
      <c r="A49" s="19" t="s">
        <v>53</v>
      </c>
      <c r="B49" s="14">
        <v>56</v>
      </c>
      <c r="C49" s="30">
        <v>1</v>
      </c>
      <c r="D49" s="3">
        <v>550</v>
      </c>
      <c r="E49" s="28">
        <f t="shared" ref="E49:E73" si="24">B49*C49*D49</f>
        <v>30800</v>
      </c>
      <c r="F49" s="41"/>
      <c r="G49" s="14">
        <v>0</v>
      </c>
      <c r="H49" s="14">
        <v>0</v>
      </c>
      <c r="I49" s="7">
        <v>30800</v>
      </c>
      <c r="J49" s="14">
        <v>0</v>
      </c>
      <c r="K49" s="14">
        <v>0</v>
      </c>
      <c r="L49" s="14">
        <v>0</v>
      </c>
      <c r="M49" s="14">
        <v>0</v>
      </c>
      <c r="N49" s="23">
        <f t="shared" si="23"/>
        <v>0</v>
      </c>
    </row>
    <row r="50" spans="1:16" x14ac:dyDescent="0.3">
      <c r="A50" s="19" t="s">
        <v>26</v>
      </c>
      <c r="B50" s="14">
        <v>100</v>
      </c>
      <c r="C50" s="30">
        <v>1</v>
      </c>
      <c r="D50" s="3">
        <v>7</v>
      </c>
      <c r="E50" s="28">
        <f t="shared" si="24"/>
        <v>700</v>
      </c>
      <c r="F50" s="41"/>
      <c r="G50" s="14">
        <v>0</v>
      </c>
      <c r="H50" s="14">
        <v>0</v>
      </c>
      <c r="I50" s="7">
        <v>700</v>
      </c>
      <c r="J50" s="14">
        <v>0</v>
      </c>
      <c r="K50" s="14">
        <v>0</v>
      </c>
      <c r="L50" s="14">
        <v>0</v>
      </c>
      <c r="M50" s="3">
        <v>0</v>
      </c>
      <c r="N50" s="23">
        <f t="shared" si="23"/>
        <v>0</v>
      </c>
    </row>
    <row r="51" spans="1:16" x14ac:dyDescent="0.3">
      <c r="A51" s="19" t="s">
        <v>27</v>
      </c>
      <c r="B51" s="14">
        <v>25</v>
      </c>
      <c r="C51" s="30">
        <v>1</v>
      </c>
      <c r="D51" s="3">
        <v>12</v>
      </c>
      <c r="E51" s="28">
        <f t="shared" si="24"/>
        <v>300</v>
      </c>
      <c r="F51" s="41"/>
      <c r="G51" s="14">
        <v>0</v>
      </c>
      <c r="H51" s="14">
        <v>0</v>
      </c>
      <c r="I51" s="7">
        <v>300</v>
      </c>
      <c r="J51" s="14">
        <v>0</v>
      </c>
      <c r="K51" s="14">
        <v>0</v>
      </c>
      <c r="L51" s="14">
        <v>0</v>
      </c>
      <c r="M51" s="3">
        <v>0</v>
      </c>
      <c r="N51" s="23">
        <f t="shared" si="23"/>
        <v>0</v>
      </c>
    </row>
    <row r="52" spans="1:16" x14ac:dyDescent="0.3">
      <c r="A52" s="19" t="s">
        <v>28</v>
      </c>
      <c r="B52" s="14">
        <v>1</v>
      </c>
      <c r="C52" s="30">
        <v>1</v>
      </c>
      <c r="D52" s="3">
        <v>60</v>
      </c>
      <c r="E52" s="28">
        <f t="shared" si="24"/>
        <v>60</v>
      </c>
      <c r="F52" s="41"/>
      <c r="G52" s="14">
        <v>0</v>
      </c>
      <c r="H52" s="14">
        <v>0</v>
      </c>
      <c r="I52" s="7">
        <v>60</v>
      </c>
      <c r="J52" s="14">
        <v>0</v>
      </c>
      <c r="K52" s="14">
        <v>0</v>
      </c>
      <c r="L52" s="14">
        <v>0</v>
      </c>
      <c r="M52" s="3">
        <v>0</v>
      </c>
      <c r="N52" s="23">
        <f t="shared" si="23"/>
        <v>0</v>
      </c>
    </row>
    <row r="53" spans="1:16" x14ac:dyDescent="0.3">
      <c r="A53" s="19" t="s">
        <v>29</v>
      </c>
      <c r="B53" s="14">
        <v>1000</v>
      </c>
      <c r="C53" s="30">
        <v>1</v>
      </c>
      <c r="D53" s="3">
        <v>7.4999999999999997E-2</v>
      </c>
      <c r="E53" s="28">
        <f t="shared" si="24"/>
        <v>75</v>
      </c>
      <c r="F53" s="41"/>
      <c r="G53" s="14">
        <v>0</v>
      </c>
      <c r="H53" s="14">
        <v>0</v>
      </c>
      <c r="I53" s="7">
        <v>75</v>
      </c>
      <c r="J53" s="14">
        <v>0</v>
      </c>
      <c r="K53" s="14">
        <v>0</v>
      </c>
      <c r="L53" s="14">
        <v>0</v>
      </c>
      <c r="M53" s="3">
        <v>0</v>
      </c>
      <c r="N53" s="23">
        <f t="shared" si="23"/>
        <v>0</v>
      </c>
    </row>
    <row r="54" spans="1:16" x14ac:dyDescent="0.3">
      <c r="A54" s="19" t="s">
        <v>30</v>
      </c>
      <c r="B54" s="14">
        <v>55</v>
      </c>
      <c r="C54" s="30">
        <v>1</v>
      </c>
      <c r="D54" s="3">
        <v>28</v>
      </c>
      <c r="E54" s="28">
        <f t="shared" si="24"/>
        <v>1540</v>
      </c>
      <c r="F54" s="41"/>
      <c r="G54" s="14">
        <v>0</v>
      </c>
      <c r="H54" s="14">
        <v>0</v>
      </c>
      <c r="I54" s="7">
        <v>1540</v>
      </c>
      <c r="J54" s="14">
        <v>0</v>
      </c>
      <c r="K54" s="14">
        <v>0</v>
      </c>
      <c r="L54" s="14">
        <v>0</v>
      </c>
      <c r="M54" s="3">
        <v>0</v>
      </c>
      <c r="N54" s="23">
        <f t="shared" si="23"/>
        <v>0</v>
      </c>
    </row>
    <row r="55" spans="1:16" x14ac:dyDescent="0.3">
      <c r="A55" s="19" t="s">
        <v>31</v>
      </c>
      <c r="B55" s="14">
        <v>2</v>
      </c>
      <c r="C55" s="30">
        <v>1</v>
      </c>
      <c r="D55" s="3">
        <v>20</v>
      </c>
      <c r="E55" s="28">
        <f t="shared" si="24"/>
        <v>40</v>
      </c>
      <c r="F55" s="41"/>
      <c r="G55" s="14">
        <v>0</v>
      </c>
      <c r="H55" s="14">
        <v>0</v>
      </c>
      <c r="I55" s="7">
        <v>40</v>
      </c>
      <c r="J55" s="14">
        <v>0</v>
      </c>
      <c r="K55" s="14">
        <v>0</v>
      </c>
      <c r="L55" s="14">
        <v>0</v>
      </c>
      <c r="M55" s="3">
        <v>0</v>
      </c>
      <c r="N55" s="23">
        <f t="shared" si="23"/>
        <v>0</v>
      </c>
    </row>
    <row r="56" spans="1:16" x14ac:dyDescent="0.3">
      <c r="A56" s="19" t="s">
        <v>75</v>
      </c>
      <c r="B56" s="14">
        <v>10</v>
      </c>
      <c r="C56" s="30">
        <v>1</v>
      </c>
      <c r="D56" s="3">
        <v>100</v>
      </c>
      <c r="E56" s="28">
        <f t="shared" si="24"/>
        <v>1000</v>
      </c>
      <c r="F56" s="41"/>
      <c r="G56" s="14">
        <v>0</v>
      </c>
      <c r="H56" s="14">
        <v>0</v>
      </c>
      <c r="I56" s="7">
        <v>1000</v>
      </c>
      <c r="J56" s="14">
        <v>0</v>
      </c>
      <c r="K56" s="14">
        <v>0</v>
      </c>
      <c r="L56" s="14">
        <v>0</v>
      </c>
      <c r="M56" s="3">
        <v>0</v>
      </c>
      <c r="N56" s="23">
        <f t="shared" si="23"/>
        <v>0</v>
      </c>
    </row>
    <row r="57" spans="1:16" x14ac:dyDescent="0.3">
      <c r="A57" s="19" t="s">
        <v>32</v>
      </c>
      <c r="B57" s="14">
        <v>15</v>
      </c>
      <c r="C57" s="30">
        <v>1</v>
      </c>
      <c r="D57" s="3">
        <v>45</v>
      </c>
      <c r="E57" s="28">
        <f t="shared" si="24"/>
        <v>675</v>
      </c>
      <c r="F57" s="41"/>
      <c r="G57" s="14">
        <v>0</v>
      </c>
      <c r="H57" s="14">
        <v>0</v>
      </c>
      <c r="I57" s="7">
        <v>675</v>
      </c>
      <c r="J57" s="14">
        <v>0</v>
      </c>
      <c r="K57" s="14">
        <v>0</v>
      </c>
      <c r="L57" s="14">
        <v>0</v>
      </c>
      <c r="M57" s="3">
        <v>0</v>
      </c>
      <c r="N57" s="23">
        <f t="shared" si="23"/>
        <v>0</v>
      </c>
    </row>
    <row r="58" spans="1:16" x14ac:dyDescent="0.3">
      <c r="A58" s="19" t="s">
        <v>33</v>
      </c>
      <c r="B58" s="14">
        <v>100</v>
      </c>
      <c r="C58" s="30">
        <v>1</v>
      </c>
      <c r="D58" s="3">
        <v>25</v>
      </c>
      <c r="E58" s="28">
        <f t="shared" si="24"/>
        <v>2500</v>
      </c>
      <c r="F58" s="41"/>
      <c r="G58" s="14">
        <v>0</v>
      </c>
      <c r="H58" s="14">
        <v>0</v>
      </c>
      <c r="I58" s="7">
        <v>2500</v>
      </c>
      <c r="J58" s="14">
        <v>0</v>
      </c>
      <c r="K58" s="14">
        <v>0</v>
      </c>
      <c r="L58" s="14">
        <v>0</v>
      </c>
      <c r="M58" s="3">
        <v>0</v>
      </c>
      <c r="N58" s="23">
        <f t="shared" si="23"/>
        <v>0</v>
      </c>
    </row>
    <row r="59" spans="1:16" ht="33" x14ac:dyDescent="0.3">
      <c r="A59" s="19" t="s">
        <v>34</v>
      </c>
      <c r="B59" s="14">
        <v>1</v>
      </c>
      <c r="C59" s="30">
        <v>1</v>
      </c>
      <c r="D59" s="3">
        <v>673</v>
      </c>
      <c r="E59" s="28">
        <f t="shared" si="24"/>
        <v>673</v>
      </c>
      <c r="F59" s="41"/>
      <c r="G59" s="14">
        <v>0</v>
      </c>
      <c r="H59" s="14">
        <v>0</v>
      </c>
      <c r="I59" s="7">
        <v>673</v>
      </c>
      <c r="J59" s="14">
        <v>0</v>
      </c>
      <c r="K59" s="14">
        <v>0</v>
      </c>
      <c r="L59" s="14">
        <v>0</v>
      </c>
      <c r="M59" s="3">
        <v>0</v>
      </c>
      <c r="N59" s="23">
        <f t="shared" si="23"/>
        <v>0</v>
      </c>
    </row>
    <row r="60" spans="1:16" s="37" customFormat="1" x14ac:dyDescent="0.3">
      <c r="A60" s="31" t="s">
        <v>35</v>
      </c>
      <c r="B60" s="32"/>
      <c r="C60" s="33"/>
      <c r="D60" s="34"/>
      <c r="E60" s="35">
        <f>SUM(E61:E63)</f>
        <v>10200</v>
      </c>
      <c r="F60" s="41"/>
      <c r="G60" s="32">
        <f t="shared" ref="G60:N60" si="25">SUM(G61:G63)</f>
        <v>0</v>
      </c>
      <c r="H60" s="34">
        <f t="shared" si="25"/>
        <v>0</v>
      </c>
      <c r="I60" s="34">
        <f t="shared" si="25"/>
        <v>10200</v>
      </c>
      <c r="J60" s="34">
        <f t="shared" si="25"/>
        <v>0</v>
      </c>
      <c r="K60" s="34">
        <f t="shared" si="25"/>
        <v>0</v>
      </c>
      <c r="L60" s="34">
        <f t="shared" si="25"/>
        <v>0</v>
      </c>
      <c r="M60" s="34">
        <f t="shared" si="25"/>
        <v>0</v>
      </c>
      <c r="N60" s="36">
        <f t="shared" si="25"/>
        <v>0</v>
      </c>
    </row>
    <row r="61" spans="1:16" x14ac:dyDescent="0.3">
      <c r="A61" s="19" t="s">
        <v>36</v>
      </c>
      <c r="B61" s="14">
        <v>750</v>
      </c>
      <c r="C61" s="30">
        <v>1</v>
      </c>
      <c r="D61" s="3">
        <v>4</v>
      </c>
      <c r="E61" s="28">
        <f t="shared" si="24"/>
        <v>3000</v>
      </c>
      <c r="F61" s="41"/>
      <c r="G61" s="14">
        <v>0</v>
      </c>
      <c r="H61" s="3">
        <v>0</v>
      </c>
      <c r="I61" s="7">
        <v>3000</v>
      </c>
      <c r="J61" s="3">
        <v>0</v>
      </c>
      <c r="K61" s="3">
        <v>0</v>
      </c>
      <c r="L61" s="3">
        <v>0</v>
      </c>
      <c r="M61" s="3">
        <v>0</v>
      </c>
      <c r="N61" s="23">
        <f t="shared" si="23"/>
        <v>0</v>
      </c>
    </row>
    <row r="62" spans="1:16" x14ac:dyDescent="0.3">
      <c r="A62" s="19" t="s">
        <v>37</v>
      </c>
      <c r="B62" s="14">
        <v>750</v>
      </c>
      <c r="C62" s="30">
        <v>1</v>
      </c>
      <c r="D62" s="3">
        <v>4</v>
      </c>
      <c r="E62" s="28">
        <f t="shared" si="24"/>
        <v>3000</v>
      </c>
      <c r="F62" s="41"/>
      <c r="G62" s="14">
        <v>0</v>
      </c>
      <c r="H62" s="3">
        <v>0</v>
      </c>
      <c r="I62" s="7">
        <v>3000</v>
      </c>
      <c r="J62" s="3">
        <v>0</v>
      </c>
      <c r="K62" s="3">
        <v>0</v>
      </c>
      <c r="L62" s="3">
        <v>0</v>
      </c>
      <c r="M62" s="3">
        <v>0</v>
      </c>
      <c r="N62" s="23">
        <f t="shared" si="23"/>
        <v>0</v>
      </c>
      <c r="P62" s="1">
        <v>177120</v>
      </c>
    </row>
    <row r="63" spans="1:16" x14ac:dyDescent="0.3">
      <c r="A63" s="19" t="s">
        <v>38</v>
      </c>
      <c r="B63" s="14">
        <v>350</v>
      </c>
      <c r="C63" s="30">
        <v>3</v>
      </c>
      <c r="D63" s="3">
        <v>4</v>
      </c>
      <c r="E63" s="28">
        <f t="shared" si="24"/>
        <v>4200</v>
      </c>
      <c r="F63" s="41"/>
      <c r="G63" s="14">
        <v>0</v>
      </c>
      <c r="H63" s="3">
        <v>0</v>
      </c>
      <c r="I63" s="7">
        <v>4200</v>
      </c>
      <c r="J63" s="3">
        <v>0</v>
      </c>
      <c r="K63" s="3">
        <v>0</v>
      </c>
      <c r="L63" s="3">
        <v>0</v>
      </c>
      <c r="M63" s="3">
        <v>0</v>
      </c>
      <c r="N63" s="23">
        <f t="shared" si="23"/>
        <v>0</v>
      </c>
    </row>
    <row r="64" spans="1:16" s="37" customFormat="1" x14ac:dyDescent="0.3">
      <c r="A64" s="31" t="s">
        <v>39</v>
      </c>
      <c r="B64" s="32"/>
      <c r="C64" s="33"/>
      <c r="D64" s="34"/>
      <c r="E64" s="35">
        <f>SUM(E65:E73)</f>
        <v>36375</v>
      </c>
      <c r="F64" s="41"/>
      <c r="G64" s="32">
        <f t="shared" ref="G64:M64" si="26">SUM(G65:G73)</f>
        <v>0</v>
      </c>
      <c r="H64" s="34">
        <f>SUM(H65:H73)</f>
        <v>2940</v>
      </c>
      <c r="I64" s="34">
        <f t="shared" si="26"/>
        <v>0</v>
      </c>
      <c r="J64" s="34">
        <f t="shared" si="26"/>
        <v>0</v>
      </c>
      <c r="K64" s="34">
        <f t="shared" si="26"/>
        <v>0</v>
      </c>
      <c r="L64" s="34">
        <f t="shared" si="26"/>
        <v>4900</v>
      </c>
      <c r="M64" s="34">
        <f t="shared" si="26"/>
        <v>0</v>
      </c>
      <c r="N64" s="36">
        <f>SUM(N65:N73)</f>
        <v>28535</v>
      </c>
    </row>
    <row r="65" spans="1:14" x14ac:dyDescent="0.3">
      <c r="A65" s="19" t="s">
        <v>105</v>
      </c>
      <c r="B65" s="14">
        <v>12</v>
      </c>
      <c r="C65" s="30">
        <v>35</v>
      </c>
      <c r="D65" s="38">
        <v>35</v>
      </c>
      <c r="E65" s="28">
        <f t="shared" si="24"/>
        <v>14700</v>
      </c>
      <c r="F65" s="41"/>
      <c r="G65" s="14">
        <v>0</v>
      </c>
      <c r="H65" s="7">
        <v>2940</v>
      </c>
      <c r="I65" s="3">
        <v>0</v>
      </c>
      <c r="J65" s="3">
        <v>0</v>
      </c>
      <c r="K65" s="3">
        <v>0</v>
      </c>
      <c r="L65" s="7">
        <v>4900</v>
      </c>
      <c r="M65" s="3">
        <v>0</v>
      </c>
      <c r="N65" s="23">
        <f t="shared" si="23"/>
        <v>6860</v>
      </c>
    </row>
    <row r="66" spans="1:14" x14ac:dyDescent="0.3">
      <c r="A66" s="19" t="s">
        <v>106</v>
      </c>
      <c r="B66" s="14">
        <v>12</v>
      </c>
      <c r="C66" s="30">
        <v>35</v>
      </c>
      <c r="D66" s="38">
        <v>0</v>
      </c>
      <c r="E66" s="28">
        <f t="shared" si="24"/>
        <v>0</v>
      </c>
      <c r="F66" s="41"/>
      <c r="G66" s="14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23">
        <f t="shared" si="23"/>
        <v>0</v>
      </c>
    </row>
    <row r="67" spans="1:14" x14ac:dyDescent="0.3">
      <c r="A67" s="19" t="s">
        <v>107</v>
      </c>
      <c r="B67" s="14">
        <v>3</v>
      </c>
      <c r="C67" s="30">
        <v>15</v>
      </c>
      <c r="D67" s="38">
        <v>45</v>
      </c>
      <c r="E67" s="28">
        <f t="shared" si="24"/>
        <v>2025</v>
      </c>
      <c r="F67" s="41"/>
      <c r="G67" s="14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23">
        <f t="shared" si="23"/>
        <v>2025</v>
      </c>
    </row>
    <row r="68" spans="1:14" x14ac:dyDescent="0.3">
      <c r="A68" s="19" t="s">
        <v>108</v>
      </c>
      <c r="B68" s="14">
        <v>3</v>
      </c>
      <c r="C68" s="30">
        <v>15</v>
      </c>
      <c r="D68" s="38">
        <v>20</v>
      </c>
      <c r="E68" s="28">
        <f t="shared" si="24"/>
        <v>900</v>
      </c>
      <c r="F68" s="41"/>
      <c r="G68" s="14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23">
        <f t="shared" si="23"/>
        <v>900</v>
      </c>
    </row>
    <row r="69" spans="1:14" x14ac:dyDescent="0.3">
      <c r="A69" s="19" t="s">
        <v>109</v>
      </c>
      <c r="B69" s="14">
        <v>7</v>
      </c>
      <c r="C69" s="30">
        <v>15</v>
      </c>
      <c r="D69" s="38">
        <v>35</v>
      </c>
      <c r="E69" s="28">
        <f t="shared" si="24"/>
        <v>3675</v>
      </c>
      <c r="F69" s="41"/>
      <c r="G69" s="14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23">
        <f t="shared" si="23"/>
        <v>3675</v>
      </c>
    </row>
    <row r="70" spans="1:14" x14ac:dyDescent="0.3">
      <c r="A70" s="19" t="s">
        <v>110</v>
      </c>
      <c r="B70" s="14">
        <v>7</v>
      </c>
      <c r="C70" s="30">
        <v>15</v>
      </c>
      <c r="D70" s="38">
        <v>20</v>
      </c>
      <c r="E70" s="28">
        <f t="shared" si="24"/>
        <v>2100</v>
      </c>
      <c r="F70" s="41"/>
      <c r="G70" s="14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23">
        <f t="shared" si="23"/>
        <v>2100</v>
      </c>
    </row>
    <row r="71" spans="1:14" x14ac:dyDescent="0.3">
      <c r="A71" s="19" t="s">
        <v>40</v>
      </c>
      <c r="B71" s="14">
        <v>3</v>
      </c>
      <c r="C71" s="30">
        <v>15</v>
      </c>
      <c r="D71" s="30">
        <v>20</v>
      </c>
      <c r="E71" s="28">
        <f t="shared" si="24"/>
        <v>900</v>
      </c>
      <c r="F71" s="41"/>
      <c r="G71" s="14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23">
        <f t="shared" si="23"/>
        <v>900</v>
      </c>
    </row>
    <row r="72" spans="1:14" x14ac:dyDescent="0.3">
      <c r="A72" s="19" t="s">
        <v>41</v>
      </c>
      <c r="B72" s="14">
        <v>7</v>
      </c>
      <c r="C72" s="30">
        <v>15</v>
      </c>
      <c r="D72" s="30">
        <v>15</v>
      </c>
      <c r="E72" s="28">
        <f t="shared" si="24"/>
        <v>1575</v>
      </c>
      <c r="F72" s="41"/>
      <c r="G72" s="14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23">
        <f t="shared" si="23"/>
        <v>1575</v>
      </c>
    </row>
    <row r="73" spans="1:14" x14ac:dyDescent="0.3">
      <c r="A73" s="19" t="s">
        <v>42</v>
      </c>
      <c r="B73" s="14">
        <v>12</v>
      </c>
      <c r="C73" s="30">
        <v>35</v>
      </c>
      <c r="D73" s="3">
        <v>25</v>
      </c>
      <c r="E73" s="28">
        <f t="shared" si="24"/>
        <v>10500</v>
      </c>
      <c r="F73" s="41"/>
      <c r="G73" s="14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23">
        <f t="shared" si="23"/>
        <v>10500</v>
      </c>
    </row>
    <row r="74" spans="1:14" s="37" customFormat="1" x14ac:dyDescent="0.3">
      <c r="A74" s="31" t="s">
        <v>87</v>
      </c>
      <c r="B74" s="32"/>
      <c r="C74" s="33"/>
      <c r="D74" s="34"/>
      <c r="E74" s="35">
        <f>SUM(E75:E77)</f>
        <v>31325</v>
      </c>
      <c r="F74" s="41"/>
      <c r="G74" s="32">
        <f t="shared" ref="G74" si="27">SUM(G75:G77)</f>
        <v>0</v>
      </c>
      <c r="H74" s="34">
        <f t="shared" ref="H74" si="28">SUM(H75:H77)</f>
        <v>0</v>
      </c>
      <c r="I74" s="34">
        <f t="shared" ref="I74" si="29">SUM(I75:I77)</f>
        <v>0</v>
      </c>
      <c r="J74" s="34">
        <f t="shared" ref="J74" si="30">SUM(J75:J77)</f>
        <v>12600</v>
      </c>
      <c r="K74" s="34">
        <f t="shared" ref="K74" si="31">SUM(K75:K77)</f>
        <v>0</v>
      </c>
      <c r="L74" s="34">
        <f t="shared" ref="L74" si="32">SUM(L75:L77)</f>
        <v>0</v>
      </c>
      <c r="M74" s="34">
        <f t="shared" ref="M74" si="33">SUM(M75:M77)</f>
        <v>0</v>
      </c>
      <c r="N74" s="36">
        <f t="shared" ref="N74" si="34">SUM(N75:N77)</f>
        <v>18725</v>
      </c>
    </row>
    <row r="75" spans="1:14" x14ac:dyDescent="0.3">
      <c r="A75" s="19" t="s">
        <v>118</v>
      </c>
      <c r="B75" s="14">
        <v>12</v>
      </c>
      <c r="C75" s="30">
        <v>35</v>
      </c>
      <c r="D75" s="3">
        <v>60</v>
      </c>
      <c r="E75" s="28">
        <f t="shared" ref="E75:E77" si="35">B75*C75*D75</f>
        <v>25200</v>
      </c>
      <c r="F75" s="41"/>
      <c r="G75" s="14">
        <v>0</v>
      </c>
      <c r="H75" s="3">
        <v>0</v>
      </c>
      <c r="I75" s="3">
        <v>0</v>
      </c>
      <c r="J75" s="7">
        <v>12600</v>
      </c>
      <c r="K75" s="3">
        <v>0</v>
      </c>
      <c r="L75" s="3">
        <v>0</v>
      </c>
      <c r="M75" s="3">
        <v>0</v>
      </c>
      <c r="N75" s="23">
        <f t="shared" ref="N75:N77" si="36">E75-SUM(G75:M75)</f>
        <v>12600</v>
      </c>
    </row>
    <row r="76" spans="1:14" x14ac:dyDescent="0.3">
      <c r="A76" s="19" t="s">
        <v>111</v>
      </c>
      <c r="B76" s="14">
        <v>25</v>
      </c>
      <c r="C76" s="30">
        <v>3</v>
      </c>
      <c r="D76" s="3">
        <v>15</v>
      </c>
      <c r="E76" s="28">
        <f t="shared" si="35"/>
        <v>1125</v>
      </c>
      <c r="F76" s="41"/>
      <c r="G76" s="14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23">
        <f t="shared" si="36"/>
        <v>1125</v>
      </c>
    </row>
    <row r="77" spans="1:14" x14ac:dyDescent="0.3">
      <c r="A77" s="19" t="s">
        <v>76</v>
      </c>
      <c r="B77" s="14">
        <v>1</v>
      </c>
      <c r="C77" s="30">
        <v>1</v>
      </c>
      <c r="D77" s="3">
        <v>5000</v>
      </c>
      <c r="E77" s="28">
        <f t="shared" si="35"/>
        <v>5000</v>
      </c>
      <c r="F77" s="41"/>
      <c r="G77" s="14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23">
        <f t="shared" si="36"/>
        <v>5000</v>
      </c>
    </row>
    <row r="78" spans="1:14" s="37" customFormat="1" x14ac:dyDescent="0.3">
      <c r="A78" s="31" t="s">
        <v>112</v>
      </c>
      <c r="B78" s="32"/>
      <c r="C78" s="33"/>
      <c r="D78" s="34"/>
      <c r="E78" s="35">
        <v>85000</v>
      </c>
      <c r="F78" s="41"/>
      <c r="G78" s="32">
        <v>85000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6">
        <f t="shared" si="2"/>
        <v>0</v>
      </c>
    </row>
    <row r="79" spans="1:14" x14ac:dyDescent="0.3">
      <c r="A79" s="19"/>
      <c r="B79" s="14"/>
      <c r="C79" s="30"/>
      <c r="D79" s="3"/>
      <c r="E79" s="28"/>
      <c r="F79" s="41"/>
      <c r="G79" s="14"/>
      <c r="H79" s="3"/>
      <c r="I79" s="3"/>
      <c r="J79" s="3"/>
      <c r="K79" s="3"/>
      <c r="L79" s="3"/>
      <c r="M79" s="3"/>
      <c r="N79" s="23">
        <f t="shared" si="2"/>
        <v>0</v>
      </c>
    </row>
    <row r="80" spans="1:14" s="37" customFormat="1" x14ac:dyDescent="0.3">
      <c r="A80" s="31" t="s">
        <v>57</v>
      </c>
      <c r="B80" s="32"/>
      <c r="C80" s="33"/>
      <c r="D80" s="34"/>
      <c r="E80" s="35">
        <f>SUM(E81:E88)</f>
        <v>59799</v>
      </c>
      <c r="F80" s="41"/>
      <c r="G80" s="32">
        <f t="shared" ref="G80" si="37">SUM(G81:G88)</f>
        <v>0</v>
      </c>
      <c r="H80" s="34">
        <f>SUM(H81:H88)</f>
        <v>10500</v>
      </c>
      <c r="I80" s="34">
        <f t="shared" ref="I80:M80" si="38">SUM(I81:I88)</f>
        <v>0</v>
      </c>
      <c r="J80" s="34">
        <f t="shared" si="38"/>
        <v>0</v>
      </c>
      <c r="K80" s="34">
        <f t="shared" si="38"/>
        <v>285</v>
      </c>
      <c r="L80" s="34">
        <f t="shared" si="38"/>
        <v>7500</v>
      </c>
      <c r="M80" s="34">
        <f t="shared" si="38"/>
        <v>0</v>
      </c>
      <c r="N80" s="36">
        <f t="shared" si="2"/>
        <v>41514</v>
      </c>
    </row>
    <row r="81" spans="1:14" x14ac:dyDescent="0.3">
      <c r="A81" s="19" t="s">
        <v>116</v>
      </c>
      <c r="B81" s="14">
        <v>1</v>
      </c>
      <c r="C81" s="30">
        <v>1</v>
      </c>
      <c r="D81" s="3">
        <v>819</v>
      </c>
      <c r="E81" s="28">
        <f t="shared" ref="E81:E88" si="39">B81*C81*D81</f>
        <v>819</v>
      </c>
      <c r="F81" s="41"/>
      <c r="G81" s="14">
        <v>0</v>
      </c>
      <c r="H81" s="3">
        <v>0</v>
      </c>
      <c r="I81" s="3">
        <v>0</v>
      </c>
      <c r="J81" s="3">
        <v>0</v>
      </c>
      <c r="K81" s="7">
        <v>285</v>
      </c>
      <c r="L81" s="3">
        <v>0</v>
      </c>
      <c r="M81" s="3">
        <v>0</v>
      </c>
      <c r="N81" s="23">
        <f t="shared" si="2"/>
        <v>534</v>
      </c>
    </row>
    <row r="82" spans="1:14" x14ac:dyDescent="0.3">
      <c r="A82" s="19" t="s">
        <v>51</v>
      </c>
      <c r="B82" s="14">
        <v>1</v>
      </c>
      <c r="C82" s="30">
        <v>1</v>
      </c>
      <c r="D82" s="3">
        <v>20000</v>
      </c>
      <c r="E82" s="28">
        <f t="shared" si="39"/>
        <v>20000</v>
      </c>
      <c r="F82" s="41"/>
      <c r="G82" s="14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23">
        <f t="shared" si="2"/>
        <v>20000</v>
      </c>
    </row>
    <row r="83" spans="1:14" ht="33" x14ac:dyDescent="0.3">
      <c r="A83" s="19" t="s">
        <v>52</v>
      </c>
      <c r="B83" s="14">
        <v>1</v>
      </c>
      <c r="C83" s="30">
        <v>1</v>
      </c>
      <c r="D83" s="3">
        <v>18000</v>
      </c>
      <c r="E83" s="28">
        <f t="shared" si="39"/>
        <v>18000</v>
      </c>
      <c r="F83" s="41"/>
      <c r="G83" s="14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23">
        <f t="shared" si="2"/>
        <v>18000</v>
      </c>
    </row>
    <row r="84" spans="1:14" x14ac:dyDescent="0.3">
      <c r="A84" s="19" t="s">
        <v>43</v>
      </c>
      <c r="B84" s="14">
        <v>1</v>
      </c>
      <c r="C84" s="30">
        <v>3</v>
      </c>
      <c r="D84" s="3">
        <v>60</v>
      </c>
      <c r="E84" s="28">
        <f t="shared" si="39"/>
        <v>180</v>
      </c>
      <c r="F84" s="41"/>
      <c r="G84" s="14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23">
        <f t="shared" ref="N84:N86" si="40">E84-SUM(G84:M84)</f>
        <v>180</v>
      </c>
    </row>
    <row r="85" spans="1:14" x14ac:dyDescent="0.3">
      <c r="A85" s="19" t="s">
        <v>117</v>
      </c>
      <c r="B85" s="14">
        <v>2</v>
      </c>
      <c r="C85" s="30">
        <v>3</v>
      </c>
      <c r="D85" s="3">
        <v>50</v>
      </c>
      <c r="E85" s="28">
        <f t="shared" si="39"/>
        <v>300</v>
      </c>
      <c r="F85" s="41"/>
      <c r="G85" s="14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23">
        <f t="shared" si="40"/>
        <v>300</v>
      </c>
    </row>
    <row r="86" spans="1:14" x14ac:dyDescent="0.3">
      <c r="A86" s="19" t="s">
        <v>44</v>
      </c>
      <c r="B86" s="14">
        <v>5</v>
      </c>
      <c r="C86" s="30">
        <v>10</v>
      </c>
      <c r="D86" s="3">
        <v>10</v>
      </c>
      <c r="E86" s="28">
        <f t="shared" si="39"/>
        <v>500</v>
      </c>
      <c r="F86" s="41"/>
      <c r="G86" s="14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23">
        <f t="shared" si="40"/>
        <v>500</v>
      </c>
    </row>
    <row r="87" spans="1:14" x14ac:dyDescent="0.3">
      <c r="A87" s="19" t="s">
        <v>45</v>
      </c>
      <c r="B87" s="14">
        <v>10</v>
      </c>
      <c r="C87" s="30">
        <v>20</v>
      </c>
      <c r="D87" s="3">
        <v>10</v>
      </c>
      <c r="E87" s="28">
        <f t="shared" si="39"/>
        <v>2000</v>
      </c>
      <c r="F87" s="41"/>
      <c r="G87" s="14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23">
        <f t="shared" si="2"/>
        <v>2000</v>
      </c>
    </row>
    <row r="88" spans="1:14" ht="33" x14ac:dyDescent="0.3">
      <c r="A88" s="19" t="s">
        <v>115</v>
      </c>
      <c r="B88" s="14">
        <v>1</v>
      </c>
      <c r="C88" s="30">
        <v>12</v>
      </c>
      <c r="D88" s="3">
        <v>1500</v>
      </c>
      <c r="E88" s="28">
        <f t="shared" si="39"/>
        <v>18000</v>
      </c>
      <c r="F88" s="41"/>
      <c r="G88" s="14">
        <v>0</v>
      </c>
      <c r="H88" s="7">
        <v>10500</v>
      </c>
      <c r="I88" s="3">
        <v>0</v>
      </c>
      <c r="J88" s="3">
        <v>0</v>
      </c>
      <c r="K88" s="3">
        <v>0</v>
      </c>
      <c r="L88" s="7">
        <v>7500</v>
      </c>
      <c r="M88" s="3">
        <v>0</v>
      </c>
      <c r="N88" s="23">
        <f t="shared" si="2"/>
        <v>0</v>
      </c>
    </row>
    <row r="89" spans="1:14" s="37" customFormat="1" x14ac:dyDescent="0.3">
      <c r="A89" s="31" t="s">
        <v>58</v>
      </c>
      <c r="B89" s="32"/>
      <c r="C89" s="33"/>
      <c r="D89" s="34"/>
      <c r="E89" s="35">
        <v>1000</v>
      </c>
      <c r="F89" s="41"/>
      <c r="G89" s="32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6">
        <f>E89-SUM(G89:M89)</f>
        <v>1000</v>
      </c>
    </row>
    <row r="90" spans="1:14" x14ac:dyDescent="0.3">
      <c r="A90" s="19"/>
      <c r="B90" s="14"/>
      <c r="C90" s="30"/>
      <c r="D90" s="3"/>
      <c r="E90" s="28"/>
      <c r="F90" s="41"/>
      <c r="G90" s="14"/>
      <c r="H90" s="3"/>
      <c r="I90" s="3"/>
      <c r="J90" s="3"/>
      <c r="K90" s="3"/>
      <c r="L90" s="3"/>
      <c r="M90" s="3"/>
      <c r="N90" s="23">
        <f t="shared" ref="N90" si="41">E90-SUM(G90:M90)</f>
        <v>0</v>
      </c>
    </row>
    <row r="91" spans="1:14" s="37" customFormat="1" ht="21" customHeight="1" x14ac:dyDescent="0.3">
      <c r="A91" s="31" t="s">
        <v>89</v>
      </c>
      <c r="B91" s="32"/>
      <c r="C91" s="33"/>
      <c r="D91" s="34"/>
      <c r="E91" s="35">
        <v>46000</v>
      </c>
      <c r="F91" s="41"/>
      <c r="G91" s="32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39500</v>
      </c>
      <c r="N91" s="36">
        <f>E91-SUM(G91:M91)</f>
        <v>6500</v>
      </c>
    </row>
    <row r="92" spans="1:14" x14ac:dyDescent="0.3">
      <c r="A92" s="19"/>
      <c r="B92" s="14"/>
      <c r="C92" s="30"/>
      <c r="D92" s="3"/>
      <c r="E92" s="28"/>
      <c r="F92" s="41"/>
      <c r="G92" s="14"/>
      <c r="H92" s="3"/>
      <c r="I92" s="3"/>
      <c r="J92" s="3"/>
      <c r="K92" s="3"/>
      <c r="L92" s="3"/>
      <c r="M92" s="3"/>
      <c r="N92" s="23">
        <f t="shared" ref="N92" si="42">E92-SUM(G92:M92)</f>
        <v>0</v>
      </c>
    </row>
    <row r="93" spans="1:14" s="37" customFormat="1" x14ac:dyDescent="0.3">
      <c r="A93" s="31" t="s">
        <v>114</v>
      </c>
      <c r="B93" s="32"/>
      <c r="C93" s="33"/>
      <c r="D93" s="34"/>
      <c r="E93" s="35">
        <f>SUM(E94:E99)</f>
        <v>17950</v>
      </c>
      <c r="F93" s="41"/>
      <c r="G93" s="32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6">
        <f>SUM(N94:N99)</f>
        <v>17950</v>
      </c>
    </row>
    <row r="94" spans="1:14" x14ac:dyDescent="0.3">
      <c r="A94" s="19" t="s">
        <v>46</v>
      </c>
      <c r="B94" s="14">
        <v>250</v>
      </c>
      <c r="C94" s="30">
        <v>1</v>
      </c>
      <c r="D94" s="3">
        <v>10</v>
      </c>
      <c r="E94" s="28">
        <f>B94*C94*D94</f>
        <v>2500</v>
      </c>
      <c r="F94" s="41"/>
      <c r="G94" s="14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23">
        <f t="shared" ref="N94:N99" si="43">E94-SUM(G94:M94)</f>
        <v>2500</v>
      </c>
    </row>
    <row r="95" spans="1:14" x14ac:dyDescent="0.3">
      <c r="A95" s="19" t="s">
        <v>47</v>
      </c>
      <c r="B95" s="14">
        <v>250</v>
      </c>
      <c r="C95" s="30">
        <v>1</v>
      </c>
      <c r="D95" s="3">
        <v>3.5</v>
      </c>
      <c r="E95" s="28">
        <f t="shared" ref="E95:E99" si="44">B95*C95*D95</f>
        <v>875</v>
      </c>
      <c r="F95" s="41"/>
      <c r="G95" s="14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23">
        <f t="shared" ref="N95:N96" si="45">E95-SUM(G95:M95)</f>
        <v>875</v>
      </c>
    </row>
    <row r="96" spans="1:14" x14ac:dyDescent="0.3">
      <c r="A96" s="19" t="s">
        <v>48</v>
      </c>
      <c r="B96" s="14">
        <v>250</v>
      </c>
      <c r="C96" s="30">
        <v>1</v>
      </c>
      <c r="D96" s="3">
        <v>3.5</v>
      </c>
      <c r="E96" s="28">
        <f t="shared" si="44"/>
        <v>875</v>
      </c>
      <c r="F96" s="41"/>
      <c r="G96" s="14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23">
        <f t="shared" si="45"/>
        <v>875</v>
      </c>
    </row>
    <row r="97" spans="1:14" x14ac:dyDescent="0.3">
      <c r="A97" s="19" t="s">
        <v>49</v>
      </c>
      <c r="B97" s="14">
        <v>500</v>
      </c>
      <c r="C97" s="30">
        <v>1</v>
      </c>
      <c r="D97" s="3">
        <v>20</v>
      </c>
      <c r="E97" s="28">
        <f t="shared" si="44"/>
        <v>10000</v>
      </c>
      <c r="F97" s="41"/>
      <c r="G97" s="14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23">
        <f t="shared" ref="N97" si="46">E97-SUM(G97:M97)</f>
        <v>10000</v>
      </c>
    </row>
    <row r="98" spans="1:14" x14ac:dyDescent="0.3">
      <c r="A98" s="19" t="s">
        <v>113</v>
      </c>
      <c r="B98" s="14">
        <v>200</v>
      </c>
      <c r="C98" s="30">
        <v>1</v>
      </c>
      <c r="D98" s="3">
        <v>3.5</v>
      </c>
      <c r="E98" s="28">
        <f t="shared" si="44"/>
        <v>700</v>
      </c>
      <c r="F98" s="41"/>
      <c r="G98" s="14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23">
        <f t="shared" si="43"/>
        <v>700</v>
      </c>
    </row>
    <row r="99" spans="1:14" ht="17.25" thickBot="1" x14ac:dyDescent="0.35">
      <c r="A99" s="19" t="s">
        <v>50</v>
      </c>
      <c r="B99" s="14">
        <v>250</v>
      </c>
      <c r="C99" s="30">
        <v>1</v>
      </c>
      <c r="D99" s="3">
        <v>12</v>
      </c>
      <c r="E99" s="28">
        <f t="shared" si="44"/>
        <v>3000</v>
      </c>
      <c r="F99" s="41"/>
      <c r="G99" s="14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23">
        <f t="shared" si="43"/>
        <v>3000</v>
      </c>
    </row>
    <row r="100" spans="1:14" ht="18" thickTop="1" thickBot="1" x14ac:dyDescent="0.35">
      <c r="A100" s="20" t="s">
        <v>99</v>
      </c>
      <c r="B100" s="15"/>
      <c r="C100" s="10"/>
      <c r="D100" s="10"/>
      <c r="E100" s="29">
        <f>E93+E91+E89+E80+E78+E74+E64+E60+E47+E30+E19+E9+E4</f>
        <v>626155</v>
      </c>
      <c r="F100" s="42"/>
      <c r="G100" s="15">
        <f t="shared" ref="G100:L100" si="47">G93+G91+G89+G80+G78+G74+G64+G60+G47+G30+G19+G9+G4</f>
        <v>85000</v>
      </c>
      <c r="H100" s="10">
        <f t="shared" si="47"/>
        <v>177120</v>
      </c>
      <c r="I100" s="10">
        <f t="shared" si="47"/>
        <v>99959</v>
      </c>
      <c r="J100" s="10">
        <f t="shared" si="47"/>
        <v>50022</v>
      </c>
      <c r="K100" s="10">
        <f t="shared" si="47"/>
        <v>30000</v>
      </c>
      <c r="L100" s="10">
        <f t="shared" si="47"/>
        <v>23605</v>
      </c>
      <c r="M100" s="10">
        <v>80480</v>
      </c>
      <c r="N100" s="24">
        <f t="shared" si="2"/>
        <v>79969</v>
      </c>
    </row>
    <row r="101" spans="1:14" ht="17.25" thickTop="1" x14ac:dyDescent="0.3"/>
  </sheetData>
  <mergeCells count="2">
    <mergeCell ref="A1:N1"/>
    <mergeCell ref="F3:F100"/>
  </mergeCells>
  <pageMargins left="0.28999999999999998" right="0.33" top="0.43" bottom="0.37" header="0.3" footer="0.3"/>
  <pageSetup paperSize="9" scale="87" orientation="landscape" horizontalDpi="4294967295" verticalDpi="4294967295" r:id="rId1"/>
  <ignoredErrors>
    <ignoredError sqref="E9 N9 N19 E30 E19 E47 N47 E60 N64 E74 N93 N74 E64" formula="1"/>
    <ignoredError sqref="G4:H4 I4:M4 G9:M9 G19:M19 G30:M30 G47:M47 G60:M60 G64 G74:M74 I64:M64 G80:H80 I80:M80" formulaRange="1"/>
    <ignoredError sqref="N60 N3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Rubriques</vt:lpstr>
      <vt:lpstr>Détails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dadechian</dc:creator>
  <cp:lastModifiedBy>insae</cp:lastModifiedBy>
  <cp:lastPrinted>2014-10-31T09:39:04Z</cp:lastPrinted>
  <dcterms:created xsi:type="dcterms:W3CDTF">2013-02-24T21:28:51Z</dcterms:created>
  <dcterms:modified xsi:type="dcterms:W3CDTF">2014-11-20T16:06:26Z</dcterms:modified>
</cp:coreProperties>
</file>